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ink/ink1.xml" ContentType="application/inkml+xml"/>
  <Override PartName="/xl/ink/ink2.xml" ContentType="application/inkml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os\Estadisticas\"/>
    </mc:Choice>
  </mc:AlternateContent>
  <xr:revisionPtr revIDLastSave="0" documentId="13_ncr:1_{727C7AB7-7819-4BF7-9931-4E393FA5F7D5}" xr6:coauthVersionLast="47" xr6:coauthVersionMax="47" xr10:uidLastSave="{00000000-0000-0000-0000-000000000000}"/>
  <bookViews>
    <workbookView xWindow="990" yWindow="-120" windowWidth="27930" windowHeight="16440" tabRatio="614" xr2:uid="{00000000-000D-0000-FFFF-FFFF00000000}"/>
  </bookViews>
  <sheets>
    <sheet name="CARATULA" sheetId="10" r:id="rId1"/>
    <sheet name="GRAFICO" sheetId="11" r:id="rId2"/>
    <sheet name="EXPORTADO" sheetId="1" r:id="rId3"/>
    <sheet name="TOTAL MENSUAL" sheetId="7" r:id="rId4"/>
    <sheet name="EMBARQUES MENSUAL" sheetId="5" r:id="rId5"/>
    <sheet name="PRODUCTO-DESTINO" sheetId="38" r:id="rId6"/>
    <sheet name="TOTALES DESTINO" sheetId="8" r:id="rId7"/>
    <sheet name="OPERADORES" sheetId="24" r:id="rId8"/>
    <sheet name="MOV.  BUQUES" sheetId="25" r:id="rId9"/>
    <sheet name="OPERATORIA MENSUAL x GIRO" sheetId="36" r:id="rId10"/>
    <sheet name="TOTAL ANUAL EXP." sheetId="47" r:id="rId11"/>
    <sheet name="TOTAL ANUAL IMP." sheetId="48" r:id="rId12"/>
    <sheet name="TOTAL ANUAL x GIRO" sheetId="44" r:id="rId13"/>
    <sheet name="TOTAL ANUAL BUQUES" sheetId="34" r:id="rId14"/>
    <sheet name="TOTAL ANUAL MERCADERIAS" sheetId="51" r:id="rId15"/>
    <sheet name="TOTAL ANUAL DESTINOS" sheetId="50" r:id="rId16"/>
    <sheet name="Hoja2" sheetId="39" r:id="rId17"/>
    <sheet name="Hoja3" sheetId="45" r:id="rId18"/>
  </sheets>
  <definedNames>
    <definedName name="_xlnm._FilterDatabase" localSheetId="2" hidden="1">EXPORTADO!$A$12:$A$12</definedName>
    <definedName name="_xlnm._FilterDatabase" localSheetId="5" hidden="1">'PRODUCTO-DESTINO'!$C$19:$C$27</definedName>
    <definedName name="_xlnm._FilterDatabase" localSheetId="3" hidden="1">'TOTAL MENSUAL'!$C$16:$D$22</definedName>
    <definedName name="_xlnm._FilterDatabase" localSheetId="6" hidden="1">'TOTALES DESTINO'!$D$11:$E$15</definedName>
  </definedNames>
  <calcPr calcId="191029"/>
</workbook>
</file>

<file path=xl/calcChain.xml><?xml version="1.0" encoding="utf-8"?>
<calcChain xmlns="http://schemas.openxmlformats.org/spreadsheetml/2006/main">
  <c r="E21" i="51" l="1"/>
  <c r="D25" i="51"/>
  <c r="D21" i="51"/>
  <c r="G28" i="38" l="1"/>
  <c r="I24" i="38"/>
  <c r="I27" i="38"/>
  <c r="I23" i="38"/>
  <c r="I25" i="38"/>
  <c r="I20" i="38"/>
  <c r="I22" i="38"/>
  <c r="I26" i="38"/>
  <c r="E33" i="50"/>
  <c r="D33" i="50"/>
  <c r="I16" i="44" l="1"/>
  <c r="H16" i="44"/>
  <c r="G16" i="44"/>
  <c r="F16" i="44"/>
  <c r="E16" i="44"/>
  <c r="D16" i="44"/>
  <c r="V20" i="47" l="1"/>
  <c r="U27" i="47"/>
  <c r="T27" i="47"/>
  <c r="S27" i="47"/>
  <c r="R27" i="47"/>
  <c r="Q27" i="47"/>
  <c r="P27" i="47"/>
  <c r="O27" i="47"/>
  <c r="N27" i="47"/>
  <c r="M27" i="47"/>
  <c r="K27" i="47"/>
  <c r="J27" i="47"/>
  <c r="I27" i="47"/>
  <c r="H27" i="47"/>
  <c r="G27" i="47"/>
  <c r="F27" i="47"/>
  <c r="E27" i="47"/>
  <c r="D27" i="47"/>
  <c r="C27" i="47"/>
  <c r="B27" i="47"/>
  <c r="V26" i="47"/>
  <c r="V22" i="47"/>
  <c r="V21" i="47"/>
  <c r="V25" i="47"/>
  <c r="V24" i="47"/>
  <c r="V23" i="47"/>
  <c r="V19" i="47"/>
  <c r="V18" i="47"/>
  <c r="V16" i="47"/>
  <c r="V15" i="47"/>
  <c r="V17" i="47"/>
  <c r="V14" i="47"/>
  <c r="V13" i="47"/>
  <c r="V27" i="47" l="1"/>
  <c r="F57" i="5"/>
  <c r="H44" i="24" l="1"/>
  <c r="H18" i="24"/>
  <c r="F32" i="5"/>
  <c r="F30" i="5"/>
  <c r="F26" i="5"/>
  <c r="D15" i="34"/>
  <c r="C15" i="34"/>
  <c r="E20" i="8"/>
  <c r="I19" i="38"/>
  <c r="F46" i="5"/>
  <c r="F42" i="5"/>
  <c r="F40" i="5"/>
  <c r="F28" i="5"/>
  <c r="F20" i="5"/>
  <c r="V20" i="1"/>
  <c r="V19" i="1"/>
  <c r="E11" i="11"/>
  <c r="E17" i="36"/>
  <c r="F22" i="5"/>
  <c r="I21" i="38"/>
  <c r="Y32" i="25" l="1"/>
  <c r="R32" i="25"/>
  <c r="J32" i="25"/>
  <c r="C32" i="25"/>
  <c r="H52" i="24"/>
  <c r="F54" i="5"/>
  <c r="H42" i="24"/>
  <c r="F44" i="5"/>
  <c r="F17" i="5"/>
  <c r="H28" i="38"/>
  <c r="F38" i="5"/>
  <c r="H54" i="24"/>
  <c r="H38" i="24"/>
  <c r="H36" i="24"/>
  <c r="H30" i="24"/>
  <c r="H28" i="24"/>
  <c r="H22" i="24"/>
  <c r="H24" i="24"/>
  <c r="H26" i="24"/>
  <c r="H32" i="24"/>
  <c r="H34" i="24"/>
  <c r="F50" i="5"/>
  <c r="F36" i="5"/>
  <c r="F15" i="5" l="1"/>
  <c r="H50" i="24"/>
  <c r="F52" i="5"/>
  <c r="F28" i="38" l="1"/>
  <c r="H14" i="24"/>
  <c r="D22" i="7"/>
  <c r="U21" i="1" l="1"/>
  <c r="T21" i="1"/>
  <c r="S21" i="1"/>
  <c r="R21" i="1"/>
  <c r="P21" i="1"/>
  <c r="O21" i="1"/>
  <c r="N21" i="1"/>
  <c r="M21" i="1"/>
  <c r="K21" i="1"/>
  <c r="J21" i="1"/>
  <c r="I21" i="1"/>
  <c r="H21" i="1"/>
  <c r="G21" i="1"/>
  <c r="F21" i="1"/>
  <c r="E21" i="1"/>
  <c r="D21" i="1"/>
  <c r="C21" i="1"/>
  <c r="B21" i="1"/>
  <c r="V18" i="1"/>
  <c r="Q21" i="1"/>
  <c r="V17" i="1"/>
  <c r="V13" i="1"/>
  <c r="V16" i="1"/>
  <c r="V14" i="1"/>
  <c r="V15" i="1"/>
  <c r="H48" i="24" l="1"/>
  <c r="F34" i="5"/>
  <c r="H16" i="24" l="1"/>
  <c r="F24" i="5"/>
  <c r="H46" i="24" l="1"/>
  <c r="H40" i="24"/>
  <c r="F48" i="5"/>
  <c r="H20" i="24" l="1"/>
  <c r="F15" i="48" l="1"/>
  <c r="G15" i="48"/>
  <c r="J14" i="48" l="1"/>
  <c r="I15" i="48" l="1"/>
  <c r="H15" i="48"/>
  <c r="E15" i="48"/>
  <c r="D15" i="48"/>
  <c r="C15" i="48"/>
  <c r="J15" i="48" l="1"/>
  <c r="E28" i="38" l="1"/>
  <c r="D28" i="38" l="1"/>
  <c r="I28" i="38" s="1"/>
  <c r="V21" i="1"/>
  <c r="G32" i="25"/>
</calcChain>
</file>

<file path=xl/sharedStrings.xml><?xml version="1.0" encoding="utf-8"?>
<sst xmlns="http://schemas.openxmlformats.org/spreadsheetml/2006/main" count="591" uniqueCount="212">
  <si>
    <t>TRIGO</t>
  </si>
  <si>
    <t>TOTALES</t>
  </si>
  <si>
    <t>LISTADO DE EMBARQUES POR BUQUE Y EXPORTADOR</t>
  </si>
  <si>
    <t>PRODUCTOS</t>
  </si>
  <si>
    <t>TONELADAS</t>
  </si>
  <si>
    <t>TRIMAR S.A.</t>
  </si>
  <si>
    <t>BRISAMAR S.A.</t>
  </si>
  <si>
    <t>CEBADA</t>
  </si>
  <si>
    <t>EXPORTADORES</t>
  </si>
  <si>
    <t>TOTAL</t>
  </si>
  <si>
    <t>EXPORTACIONES (En Toneladas)</t>
  </si>
  <si>
    <t>LISTADO POR EXPORTADOR / PRODUCTOS</t>
  </si>
  <si>
    <t>BUQUE</t>
  </si>
  <si>
    <t>GIRO</t>
  </si>
  <si>
    <t>FIN CARGA</t>
  </si>
  <si>
    <t>PRODUCTO</t>
  </si>
  <si>
    <t>TON.</t>
  </si>
  <si>
    <t>DESTINO</t>
  </si>
  <si>
    <t>LISTADO DE TOTALES POR PRODUCTOS</t>
  </si>
  <si>
    <t>EXPORTACION</t>
  </si>
  <si>
    <t>AGENCIA</t>
  </si>
  <si>
    <t>ESTIBAJE</t>
  </si>
  <si>
    <t>MOVIMIENTOS DE BUQUES POR AGENCIA Y ESTIBAJE</t>
  </si>
  <si>
    <t>NOMBRE</t>
  </si>
  <si>
    <t>E</t>
  </si>
  <si>
    <t>M</t>
  </si>
  <si>
    <t>P</t>
  </si>
  <si>
    <t>C/L</t>
  </si>
  <si>
    <t>C. ENTRADA</t>
  </si>
  <si>
    <t>T.R.N.</t>
  </si>
  <si>
    <t>PROCEDENCIA</t>
  </si>
  <si>
    <t>C. SALIDA</t>
  </si>
  <si>
    <t>AMARRE</t>
  </si>
  <si>
    <t>HORA</t>
  </si>
  <si>
    <t>PROM. ENT.</t>
  </si>
  <si>
    <t>SALIDA</t>
  </si>
  <si>
    <t>T. PUERTO</t>
  </si>
  <si>
    <t>PROM. TOTAL</t>
  </si>
  <si>
    <t>POROTO SOJA</t>
  </si>
  <si>
    <t>MAIZ</t>
  </si>
  <si>
    <t>RADA</t>
  </si>
  <si>
    <t>P. CASC. SOJA</t>
  </si>
  <si>
    <t>PLEAMAR S.A.</t>
  </si>
  <si>
    <t>SEA LION S.A.</t>
  </si>
  <si>
    <t>HARINA SOJA</t>
  </si>
  <si>
    <t>ACEITE GIRASOL</t>
  </si>
  <si>
    <t>ACEITE SOJA</t>
  </si>
  <si>
    <t>PELLET SOJA</t>
  </si>
  <si>
    <t>ACEITE CANOLA</t>
  </si>
  <si>
    <t>ACEITE COLZA</t>
  </si>
  <si>
    <t>TONELADAS EXPORTADAS:</t>
  </si>
  <si>
    <t>ESLORA PROMEDIO:</t>
  </si>
  <si>
    <t>CALADO PROMEDIO / SALIDA:</t>
  </si>
  <si>
    <t>TONELADAS IMPORTADAS:</t>
  </si>
  <si>
    <t>TONELADAS EXPORTADAS POR DESTINOS</t>
  </si>
  <si>
    <t>BUQUES</t>
  </si>
  <si>
    <t>EXPORTADO</t>
  </si>
  <si>
    <t xml:space="preserve"> ENERO</t>
  </si>
  <si>
    <t>MESES</t>
  </si>
  <si>
    <t xml:space="preserve"> </t>
  </si>
  <si>
    <t>ARGENTINA</t>
  </si>
  <si>
    <t>BRASIL</t>
  </si>
  <si>
    <t xml:space="preserve"> CURCIJA S.A.</t>
  </si>
  <si>
    <t>Nº</t>
  </si>
  <si>
    <t>DESTINOS</t>
  </si>
  <si>
    <t>C</t>
  </si>
  <si>
    <t>COLZA</t>
  </si>
  <si>
    <t>H.TRIGO</t>
  </si>
  <si>
    <t xml:space="preserve">  </t>
  </si>
  <si>
    <t>LISTADO POR PAISES / PRODUCTOS</t>
  </si>
  <si>
    <t xml:space="preserve"> MAIZ</t>
  </si>
  <si>
    <t>CEBADA FORRAJ.</t>
  </si>
  <si>
    <t>4/5</t>
  </si>
  <si>
    <t>3</t>
  </si>
  <si>
    <t>1</t>
  </si>
  <si>
    <t>SEMILLA GIRASOL</t>
  </si>
  <si>
    <t>TOTAL GENERAL</t>
  </si>
  <si>
    <t>FERTILIZANTES</t>
  </si>
  <si>
    <t>IMPORTADOR</t>
  </si>
  <si>
    <t xml:space="preserve">TOTAL DE BUQUES  </t>
  </si>
  <si>
    <t xml:space="preserve"> BUNGE S.A.</t>
  </si>
  <si>
    <t>TIEMPO PROMEDIO / AMARRE:</t>
  </si>
  <si>
    <t>ESTADIA PROMEDIO / PUERTO:</t>
  </si>
  <si>
    <t>PROM.  TOTAL</t>
  </si>
  <si>
    <t>e-mail: camaraportuaria2017@gmail.com</t>
  </si>
  <si>
    <t>DAP</t>
  </si>
  <si>
    <t>MAP</t>
  </si>
  <si>
    <t>TSP</t>
  </si>
  <si>
    <t>UAN</t>
  </si>
  <si>
    <t>CEBADA FORRAJERA</t>
  </si>
  <si>
    <t xml:space="preserve">MOVIMIENTO DE  BUQUES  </t>
  </si>
  <si>
    <t>LISTADO DE EXPORTADORES /  MERCADERIAS</t>
  </si>
  <si>
    <t>SORGO</t>
  </si>
  <si>
    <t xml:space="preserve"> CANTABRIA S.A.</t>
  </si>
  <si>
    <t>IMPORTACIONES  (En Toneladas)</t>
  </si>
  <si>
    <t xml:space="preserve"> AMAGGI ARGENTINA S.A.</t>
  </si>
  <si>
    <t>MALTA</t>
  </si>
  <si>
    <t xml:space="preserve"> GEAR S.A.</t>
  </si>
  <si>
    <t>PELLETS GIRASOL</t>
  </si>
  <si>
    <t>SERVIPORT SRL</t>
  </si>
  <si>
    <t>TOTAL ANUAL  POR GIRO</t>
  </si>
  <si>
    <t>GIROS</t>
  </si>
  <si>
    <t>MESZ</t>
  </si>
  <si>
    <t xml:space="preserve"> ASOC. COOP. ARG. CL</t>
  </si>
  <si>
    <t xml:space="preserve"> VITERRA ARGENTINA S.A.</t>
  </si>
  <si>
    <t xml:space="preserve">   CALADO PROMEDIO / ENTRADA:</t>
  </si>
  <si>
    <t xml:space="preserve">  Provincia de Buenos Aires </t>
  </si>
  <si>
    <t>Calle 517 - 2125 ( 7631 )  - Quequén - Partido de Necochea</t>
  </si>
  <si>
    <t>L</t>
  </si>
  <si>
    <t xml:space="preserve"> FEBRERO</t>
  </si>
  <si>
    <t>FEBRERO</t>
  </si>
  <si>
    <t xml:space="preserve"> CHS DE ARGENTINA S.A.</t>
  </si>
  <si>
    <t>MES9</t>
  </si>
  <si>
    <t>I.S.AGENT S.A.</t>
  </si>
  <si>
    <t>ASOC. COOP. ARG. CL</t>
  </si>
  <si>
    <t>VIETNAM</t>
  </si>
  <si>
    <t>NEQUEN S.A.</t>
  </si>
  <si>
    <t>EXPORTACIONES EN TONELADAS</t>
  </si>
  <si>
    <t>UREA</t>
  </si>
  <si>
    <t>PELLETS COLZA</t>
  </si>
  <si>
    <t>MALASIA</t>
  </si>
  <si>
    <t xml:space="preserve"> L. D. C.  S.A.</t>
  </si>
  <si>
    <t>CHINA</t>
  </si>
  <si>
    <t xml:space="preserve"> COFCO ARGENTINA S.A.</t>
  </si>
  <si>
    <t xml:space="preserve"> ACEITE GIRASOL</t>
  </si>
  <si>
    <t>6</t>
  </si>
  <si>
    <t xml:space="preserve"> COFCO INT. ARG. S.A.</t>
  </si>
  <si>
    <t>COFCO INT. ARG. S.A.</t>
  </si>
  <si>
    <t>BUNGE S.A.</t>
  </si>
  <si>
    <t xml:space="preserve"> CEBADA FORRAJERA</t>
  </si>
  <si>
    <t xml:space="preserve"> TRIGO</t>
  </si>
  <si>
    <t>INDONESIA</t>
  </si>
  <si>
    <t>OPERATORIA MENSUAL POR GIRO</t>
  </si>
  <si>
    <t>P. CASC. GIRASOL</t>
  </si>
  <si>
    <t>EVA</t>
  </si>
  <si>
    <t>INDIA</t>
  </si>
  <si>
    <t>AMAGGI ARG. S.A.</t>
  </si>
  <si>
    <t>CANTABRIA S.A.</t>
  </si>
  <si>
    <t>L.D.C. ARG. S.A.</t>
  </si>
  <si>
    <t>BANGLADESH</t>
  </si>
  <si>
    <t>A. SAUDITA</t>
  </si>
  <si>
    <t>CHILE</t>
  </si>
  <si>
    <t xml:space="preserve">MAIZ </t>
  </si>
  <si>
    <t xml:space="preserve"> PERIODO:   01/02/2026 - 28/02/2026</t>
  </si>
  <si>
    <t>PERIODO:   01/02/2026 - 28/02/2026</t>
  </si>
  <si>
    <t>PERIODO:  01/02/2026 - 28/02/2026</t>
  </si>
  <si>
    <t xml:space="preserve"> PERIODO:  01/02/2026 - 28/02/2026</t>
  </si>
  <si>
    <t>PERIODO:  01/01/2026 - 28/02/2026</t>
  </si>
  <si>
    <t>PERIODO:   01/01/2026 - 28/02/2026</t>
  </si>
  <si>
    <t>TAILANDIA</t>
  </si>
  <si>
    <t>IRAN</t>
  </si>
  <si>
    <t>FRANCIA</t>
  </si>
  <si>
    <t>JORDANIA</t>
  </si>
  <si>
    <t>COLOMBIA</t>
  </si>
  <si>
    <t>FILIPINAS</t>
  </si>
  <si>
    <t>R.UNIDO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</si>
  <si>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</si>
  <si>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</si>
  <si>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</si>
  <si>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</si>
  <si>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</si>
  <si>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</si>
  <si>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</si>
  <si>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</si>
  <si>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</si>
  <si>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OCT.</t>
  </si>
  <si>
    <t>NOV.</t>
  </si>
  <si>
    <t>DIC.</t>
  </si>
  <si>
    <t xml:space="preserve"> CEBADA</t>
  </si>
  <si>
    <t xml:space="preserve"> MALTERIA-CERVECERIA QUILMES S.A.</t>
  </si>
  <si>
    <t xml:space="preserve"> E.- GRAIN S.A.</t>
  </si>
  <si>
    <t xml:space="preserve"> CEBADA </t>
  </si>
  <si>
    <t>HUI AN</t>
  </si>
  <si>
    <t>ERENA</t>
  </si>
  <si>
    <t>PROTEAS</t>
  </si>
  <si>
    <t>C. DEL SUR</t>
  </si>
  <si>
    <t>XING LE HAI</t>
  </si>
  <si>
    <t>AQUILA OCEAN</t>
  </si>
  <si>
    <t>EREIKOUSA</t>
  </si>
  <si>
    <t>ALITHIA</t>
  </si>
  <si>
    <t>MALTERIA-CERVECERIA QUILMES S.A.</t>
  </si>
  <si>
    <t>NAN BEI HU</t>
  </si>
  <si>
    <t>IONIAN CHALLENGER</t>
  </si>
  <si>
    <t>TRIGON TRADER</t>
  </si>
  <si>
    <t>PETER S</t>
  </si>
  <si>
    <t>ALMA</t>
  </si>
  <si>
    <t>ALPHA VISION</t>
  </si>
  <si>
    <t>KM SHANGHAI</t>
  </si>
  <si>
    <t>STAR JEANNETTE</t>
  </si>
  <si>
    <t>WENCHE VICTORY</t>
  </si>
  <si>
    <t>LMZ BIANCA</t>
  </si>
  <si>
    <t>MERCURY ISLAND</t>
  </si>
  <si>
    <t>E.- GRAIN S.A.</t>
  </si>
  <si>
    <t>STAR HELENA</t>
  </si>
  <si>
    <t>KONKAR ORMI</t>
  </si>
  <si>
    <t xml:space="preserve">CEBADA </t>
  </si>
  <si>
    <t xml:space="preserve"> ALEA &amp; CIA S.A.</t>
  </si>
  <si>
    <t xml:space="preserve"> E. -GRAIN S.A.</t>
  </si>
  <si>
    <t xml:space="preserve"> BAYA CASAL S.A.</t>
  </si>
  <si>
    <t>SUDAFRICA</t>
  </si>
  <si>
    <t>ANGOLA</t>
  </si>
  <si>
    <t>IONIAN  CHALLENGER</t>
  </si>
  <si>
    <t>MOVIMIENTOS DE MERCADERIAS</t>
  </si>
  <si>
    <t xml:space="preserve"> BUQUES</t>
  </si>
  <si>
    <t>A. GIRASOL</t>
  </si>
  <si>
    <t>P. GIRASOL</t>
  </si>
  <si>
    <t>MERCADERIA</t>
  </si>
  <si>
    <t>EXPORTADA</t>
  </si>
  <si>
    <t>IMPORTADA</t>
  </si>
  <si>
    <t>TOTAL GRAL</t>
  </si>
  <si>
    <t>SUBTOTAL 1</t>
  </si>
  <si>
    <t>SUBTOTAL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</si>
</sst>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"/>
    <numFmt numFmtId="165" formatCode="0;[Red]0"/>
    <numFmt numFmtId="166" formatCode="dd/mm/yy;@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11"/>
      <name val="Arial"/>
      <family val="2"/>
    </font>
    <font>
      <sz val="9"/>
      <name val="Verdana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9"/>
      <color indexed="18"/>
      <name val="Verdana"/>
      <family val="2"/>
    </font>
    <font>
      <b/>
      <sz val="9"/>
      <color indexed="10"/>
      <name val="Verdana"/>
      <family val="2"/>
    </font>
    <font>
      <b/>
      <sz val="10"/>
      <color indexed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sz val="8"/>
      <color indexed="10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6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Verdana"/>
      <family val="2"/>
    </font>
    <font>
      <sz val="10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name val="Calibri"/>
      <family val="2"/>
      <scheme val="minor"/>
    </font>
    <font>
      <sz val="11"/>
      <name val="Verdana"/>
      <family val="2"/>
    </font>
    <font>
      <b/>
      <sz val="9"/>
      <color rgb="FFFF0000"/>
      <name val="Arial"/>
      <family val="2"/>
    </font>
    <font>
      <b/>
      <sz val="11"/>
      <color theme="1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Segoe UI Historic"/>
      <family val="2"/>
    </font>
    <font>
      <sz val="8"/>
      <color theme="1"/>
      <name val="Segoe UI Historic"/>
      <family val="2"/>
    </font>
    <font>
      <sz val="10"/>
      <name val="Segoe UI Historic"/>
      <family val="2"/>
    </font>
    <font>
      <b/>
      <sz val="8"/>
      <color rgb="FFFF0000"/>
      <name val="Segoe UI Historic"/>
      <family val="2"/>
    </font>
    <font>
      <b/>
      <sz val="10"/>
      <name val="Segoe UI Historic"/>
      <family val="2"/>
    </font>
    <font>
      <sz val="8"/>
      <name val="Segoe UI Historic"/>
      <family val="2"/>
    </font>
    <font>
      <b/>
      <sz val="8"/>
      <name val="Segoe UI Historic"/>
      <family val="2"/>
    </font>
    <font>
      <b/>
      <sz val="9"/>
      <name val="Segoe UI Historic"/>
      <family val="2"/>
    </font>
    <font>
      <b/>
      <sz val="8"/>
      <color indexed="10"/>
      <name val="Segoe UI Historic"/>
      <family val="2"/>
    </font>
    <font>
      <sz val="9"/>
      <name val="Segoe UI Historic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3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2" borderId="0" xfId="0" applyFill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1" fillId="0" borderId="0" xfId="0" applyFont="1"/>
    <xf numFmtId="0" fontId="13" fillId="0" borderId="0" xfId="0" applyFont="1"/>
    <xf numFmtId="0" fontId="15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9" fillId="0" borderId="0" xfId="0" applyFont="1"/>
    <xf numFmtId="0" fontId="14" fillId="0" borderId="0" xfId="0" applyFont="1" applyAlignment="1">
      <alignment horizontal="center"/>
    </xf>
    <xf numFmtId="0" fontId="10" fillId="0" borderId="0" xfId="0" applyFont="1"/>
    <xf numFmtId="0" fontId="17" fillId="0" borderId="1" xfId="0" applyFont="1" applyBorder="1"/>
    <xf numFmtId="1" fontId="17" fillId="0" borderId="2" xfId="0" applyNumberFormat="1" applyFont="1" applyBorder="1"/>
    <xf numFmtId="0" fontId="24" fillId="0" borderId="0" xfId="0" applyFont="1" applyAlignment="1">
      <alignment horizontal="centerContinuous"/>
    </xf>
    <xf numFmtId="0" fontId="27" fillId="0" borderId="0" xfId="0" applyFont="1"/>
    <xf numFmtId="0" fontId="26" fillId="0" borderId="0" xfId="0" applyFont="1"/>
    <xf numFmtId="0" fontId="28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3" fillId="2" borderId="0" xfId="0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/>
    <xf numFmtId="0" fontId="26" fillId="3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right" vertical="center" wrapText="1" shrinkToFit="1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" fillId="4" borderId="0" xfId="1" applyFont="1" applyFill="1" applyAlignment="1">
      <alignment horizontal="center"/>
    </xf>
    <xf numFmtId="0" fontId="12" fillId="4" borderId="6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/>
    <xf numFmtId="0" fontId="42" fillId="0" borderId="0" xfId="0" applyFont="1" applyAlignment="1">
      <alignment horizontal="center"/>
    </xf>
    <xf numFmtId="10" fontId="0" fillId="0" borderId="0" xfId="0" applyNumberFormat="1"/>
    <xf numFmtId="16" fontId="0" fillId="0" borderId="0" xfId="0" applyNumberFormat="1"/>
    <xf numFmtId="0" fontId="43" fillId="4" borderId="6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49" fontId="17" fillId="5" borderId="9" xfId="0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7" fillId="0" borderId="23" xfId="0" applyFont="1" applyBorder="1"/>
    <xf numFmtId="1" fontId="17" fillId="0" borderId="20" xfId="0" applyNumberFormat="1" applyFont="1" applyBorder="1"/>
    <xf numFmtId="0" fontId="17" fillId="0" borderId="12" xfId="0" applyFont="1" applyBorder="1"/>
    <xf numFmtId="0" fontId="20" fillId="0" borderId="1" xfId="0" applyFont="1" applyBorder="1"/>
    <xf numFmtId="0" fontId="17" fillId="0" borderId="8" xfId="0" applyFont="1" applyBorder="1" applyAlignment="1">
      <alignment horizontal="right"/>
    </xf>
    <xf numFmtId="0" fontId="17" fillId="0" borderId="2" xfId="0" applyFont="1" applyBorder="1"/>
    <xf numFmtId="0" fontId="46" fillId="0" borderId="0" xfId="0" applyFont="1"/>
    <xf numFmtId="0" fontId="46" fillId="0" borderId="0" xfId="0" applyFont="1" applyAlignment="1">
      <alignment horizontal="centerContinuous"/>
    </xf>
    <xf numFmtId="0" fontId="26" fillId="3" borderId="4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 shrinkToFit="1"/>
    </xf>
    <xf numFmtId="0" fontId="41" fillId="5" borderId="3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41" fillId="6" borderId="30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right" vertical="center"/>
    </xf>
    <xf numFmtId="0" fontId="41" fillId="6" borderId="30" xfId="0" applyFont="1" applyFill="1" applyBorder="1" applyAlignment="1">
      <alignment horizontal="right" vertical="center"/>
    </xf>
    <xf numFmtId="0" fontId="23" fillId="2" borderId="0" xfId="0" applyFont="1" applyFill="1"/>
    <xf numFmtId="0" fontId="41" fillId="6" borderId="3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/>
    </xf>
    <xf numFmtId="0" fontId="25" fillId="4" borderId="8" xfId="0" applyFont="1" applyFill="1" applyBorder="1" applyAlignment="1">
      <alignment horizontal="right"/>
    </xf>
    <xf numFmtId="0" fontId="25" fillId="0" borderId="8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0" fillId="4" borderId="1" xfId="0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22" fillId="5" borderId="9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22" fillId="5" borderId="6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right"/>
    </xf>
    <xf numFmtId="0" fontId="39" fillId="0" borderId="2" xfId="1" applyFont="1" applyBorder="1" applyAlignment="1">
      <alignment horizontal="right"/>
    </xf>
    <xf numFmtId="0" fontId="41" fillId="5" borderId="4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0" fillId="4" borderId="23" xfId="1" applyFont="1" applyFill="1" applyBorder="1" applyAlignment="1">
      <alignment horizontal="center"/>
    </xf>
    <xf numFmtId="0" fontId="39" fillId="0" borderId="27" xfId="1" applyFont="1" applyBorder="1" applyAlignment="1">
      <alignment horizontal="center"/>
    </xf>
    <xf numFmtId="0" fontId="39" fillId="0" borderId="20" xfId="1" applyFont="1" applyBorder="1" applyAlignment="1">
      <alignment horizontal="center"/>
    </xf>
    <xf numFmtId="1" fontId="17" fillId="0" borderId="32" xfId="0" applyNumberFormat="1" applyFont="1" applyBorder="1"/>
    <xf numFmtId="0" fontId="41" fillId="4" borderId="0" xfId="0" applyFont="1" applyFill="1"/>
    <xf numFmtId="0" fontId="14" fillId="0" borderId="0" xfId="0" applyFont="1" applyAlignment="1">
      <alignment horizontal="left"/>
    </xf>
    <xf numFmtId="0" fontId="17" fillId="0" borderId="33" xfId="0" applyFont="1" applyBorder="1"/>
    <xf numFmtId="0" fontId="12" fillId="0" borderId="1" xfId="0" applyFont="1" applyBorder="1"/>
    <xf numFmtId="0" fontId="12" fillId="5" borderId="15" xfId="0" applyFont="1" applyFill="1" applyBorder="1" applyAlignment="1">
      <alignment horizontal="center" vertical="center"/>
    </xf>
    <xf numFmtId="22" fontId="17" fillId="5" borderId="9" xfId="0" applyNumberFormat="1" applyFont="1" applyFill="1" applyBorder="1" applyAlignment="1">
      <alignment horizontal="center" vertical="center"/>
    </xf>
    <xf numFmtId="49" fontId="17" fillId="0" borderId="10" xfId="0" applyNumberFormat="1" applyFont="1" applyBorder="1"/>
    <xf numFmtId="1" fontId="17" fillId="0" borderId="11" xfId="0" applyNumberFormat="1" applyFont="1" applyBorder="1" applyAlignment="1">
      <alignment horizontal="center"/>
    </xf>
    <xf numFmtId="1" fontId="17" fillId="0" borderId="12" xfId="0" applyNumberFormat="1" applyFont="1" applyBorder="1" applyAlignment="1">
      <alignment horizontal="right"/>
    </xf>
    <xf numFmtId="0" fontId="22" fillId="3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1" fontId="22" fillId="3" borderId="4" xfId="0" applyNumberFormat="1" applyFont="1" applyFill="1" applyBorder="1" applyAlignment="1">
      <alignment horizontal="center"/>
    </xf>
    <xf numFmtId="1" fontId="22" fillId="3" borderId="5" xfId="0" applyNumberFormat="1" applyFont="1" applyFill="1" applyBorder="1"/>
    <xf numFmtId="0" fontId="45" fillId="0" borderId="10" xfId="0" applyFont="1" applyBorder="1" applyAlignment="1">
      <alignment horizontal="center"/>
    </xf>
    <xf numFmtId="0" fontId="39" fillId="0" borderId="12" xfId="1" applyFont="1" applyBorder="1" applyAlignment="1">
      <alignment horizontal="right"/>
    </xf>
    <xf numFmtId="0" fontId="22" fillId="5" borderId="3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 vertical="center" wrapText="1" shrinkToFit="1"/>
    </xf>
    <xf numFmtId="0" fontId="40" fillId="4" borderId="10" xfId="1" applyFont="1" applyFill="1" applyBorder="1" applyAlignment="1">
      <alignment horizontal="center"/>
    </xf>
    <xf numFmtId="0" fontId="39" fillId="0" borderId="37" xfId="1" applyFont="1" applyBorder="1" applyAlignment="1">
      <alignment horizontal="center"/>
    </xf>
    <xf numFmtId="0" fontId="39" fillId="0" borderId="12" xfId="1" applyFont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right"/>
    </xf>
    <xf numFmtId="0" fontId="25" fillId="0" borderId="11" xfId="0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0" fontId="26" fillId="3" borderId="19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2" fontId="26" fillId="3" borderId="4" xfId="0" applyNumberFormat="1" applyFont="1" applyFill="1" applyBorder="1" applyAlignment="1" applyProtection="1">
      <alignment horizontal="center" vertical="center"/>
      <protection locked="0"/>
    </xf>
    <xf numFmtId="0" fontId="22" fillId="3" borderId="18" xfId="0" applyFont="1" applyFill="1" applyBorder="1"/>
    <xf numFmtId="0" fontId="24" fillId="0" borderId="0" xfId="0" applyFont="1" applyAlignment="1">
      <alignment horizontal="center"/>
    </xf>
    <xf numFmtId="0" fontId="17" fillId="0" borderId="8" xfId="0" applyFont="1" applyBorder="1" applyAlignment="1">
      <alignment horizontal="right" vertical="center"/>
    </xf>
    <xf numFmtId="0" fontId="38" fillId="5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right"/>
    </xf>
    <xf numFmtId="0" fontId="12" fillId="0" borderId="10" xfId="0" applyFont="1" applyBorder="1"/>
    <xf numFmtId="49" fontId="17" fillId="0" borderId="33" xfId="0" applyNumberFormat="1" applyFont="1" applyBorder="1"/>
    <xf numFmtId="1" fontId="17" fillId="0" borderId="34" xfId="0" applyNumberFormat="1" applyFont="1" applyBorder="1" applyAlignment="1">
      <alignment horizontal="center"/>
    </xf>
    <xf numFmtId="1" fontId="17" fillId="0" borderId="32" xfId="0" applyNumberFormat="1" applyFont="1" applyBorder="1" applyAlignment="1">
      <alignment horizontal="right"/>
    </xf>
    <xf numFmtId="0" fontId="12" fillId="3" borderId="3" xfId="0" applyFont="1" applyFill="1" applyBorder="1" applyAlignment="1">
      <alignment horizontal="center"/>
    </xf>
    <xf numFmtId="1" fontId="12" fillId="5" borderId="5" xfId="0" applyNumberFormat="1" applyFont="1" applyFill="1" applyBorder="1"/>
    <xf numFmtId="0" fontId="26" fillId="3" borderId="21" xfId="0" applyFont="1" applyFill="1" applyBorder="1" applyAlignment="1">
      <alignment horizontal="center" vertical="center"/>
    </xf>
    <xf numFmtId="0" fontId="41" fillId="5" borderId="3" xfId="0" applyFont="1" applyFill="1" applyBorder="1" applyAlignment="1">
      <alignment horizontal="center"/>
    </xf>
    <xf numFmtId="0" fontId="38" fillId="5" borderId="4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0" fontId="38" fillId="5" borderId="4" xfId="0" applyFont="1" applyFill="1" applyBorder="1"/>
    <xf numFmtId="0" fontId="38" fillId="5" borderId="5" xfId="0" applyFont="1" applyFill="1" applyBorder="1"/>
    <xf numFmtId="0" fontId="20" fillId="4" borderId="1" xfId="0" applyFont="1" applyFill="1" applyBorder="1" applyAlignment="1">
      <alignment vertical="center"/>
    </xf>
    <xf numFmtId="0" fontId="49" fillId="5" borderId="3" xfId="0" applyFont="1" applyFill="1" applyBorder="1" applyAlignment="1">
      <alignment horizontal="center"/>
    </xf>
    <xf numFmtId="165" fontId="49" fillId="5" borderId="5" xfId="0" applyNumberFormat="1" applyFont="1" applyFill="1" applyBorder="1" applyAlignment="1">
      <alignment horizontal="right"/>
    </xf>
    <xf numFmtId="166" fontId="17" fillId="5" borderId="9" xfId="0" applyNumberFormat="1" applyFont="1" applyFill="1" applyBorder="1" applyAlignment="1">
      <alignment horizontal="center" vertical="center"/>
    </xf>
    <xf numFmtId="0" fontId="51" fillId="4" borderId="42" xfId="0" applyFont="1" applyFill="1" applyBorder="1" applyAlignment="1">
      <alignment horizontal="center" vertical="center"/>
    </xf>
    <xf numFmtId="0" fontId="51" fillId="4" borderId="41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52" fillId="4" borderId="43" xfId="0" applyFont="1" applyFill="1" applyBorder="1" applyAlignment="1">
      <alignment horizontal="center" vertical="center"/>
    </xf>
    <xf numFmtId="164" fontId="53" fillId="4" borderId="23" xfId="0" applyNumberFormat="1" applyFont="1" applyFill="1" applyBorder="1" applyAlignment="1">
      <alignment horizontal="center" vertical="center"/>
    </xf>
    <xf numFmtId="164" fontId="53" fillId="4" borderId="44" xfId="0" applyNumberFormat="1" applyFont="1" applyFill="1" applyBorder="1" applyAlignment="1">
      <alignment horizontal="center" vertical="center"/>
    </xf>
    <xf numFmtId="40" fontId="53" fillId="4" borderId="44" xfId="0" applyNumberFormat="1" applyFont="1" applyFill="1" applyBorder="1" applyAlignment="1">
      <alignment horizontal="center" vertical="center"/>
    </xf>
    <xf numFmtId="0" fontId="53" fillId="4" borderId="44" xfId="0" applyFont="1" applyFill="1" applyBorder="1" applyAlignment="1">
      <alignment horizontal="center" vertical="center"/>
    </xf>
    <xf numFmtId="2" fontId="53" fillId="4" borderId="44" xfId="0" applyNumberFormat="1" applyFont="1" applyFill="1" applyBorder="1" applyAlignment="1">
      <alignment horizontal="center" vertical="center"/>
    </xf>
    <xf numFmtId="2" fontId="53" fillId="4" borderId="44" xfId="0" applyNumberFormat="1" applyFont="1" applyFill="1" applyBorder="1" applyAlignment="1" applyProtection="1">
      <alignment horizontal="center" vertical="center"/>
      <protection locked="0"/>
    </xf>
    <xf numFmtId="166" fontId="53" fillId="4" borderId="44" xfId="0" applyNumberFormat="1" applyFont="1" applyFill="1" applyBorder="1" applyAlignment="1">
      <alignment horizontal="center" vertical="center"/>
    </xf>
    <xf numFmtId="4" fontId="53" fillId="4" borderId="44" xfId="0" applyNumberFormat="1" applyFont="1" applyFill="1" applyBorder="1" applyAlignment="1">
      <alignment horizontal="center" vertical="center"/>
    </xf>
    <xf numFmtId="40" fontId="53" fillId="4" borderId="20" xfId="0" applyNumberFormat="1" applyFont="1" applyFill="1" applyBorder="1" applyAlignment="1">
      <alignment horizontal="center" vertical="center"/>
    </xf>
    <xf numFmtId="0" fontId="52" fillId="4" borderId="41" xfId="0" applyFont="1" applyFill="1" applyBorder="1" applyAlignment="1">
      <alignment horizontal="center" vertical="center"/>
    </xf>
    <xf numFmtId="164" fontId="53" fillId="4" borderId="1" xfId="0" applyNumberFormat="1" applyFont="1" applyFill="1" applyBorder="1" applyAlignment="1">
      <alignment horizontal="center" vertical="center"/>
    </xf>
    <xf numFmtId="164" fontId="53" fillId="4" borderId="8" xfId="0" applyNumberFormat="1" applyFont="1" applyFill="1" applyBorder="1" applyAlignment="1">
      <alignment horizontal="center" vertical="center"/>
    </xf>
    <xf numFmtId="40" fontId="53" fillId="4" borderId="8" xfId="0" applyNumberFormat="1" applyFont="1" applyFill="1" applyBorder="1" applyAlignment="1">
      <alignment horizontal="center" vertical="center"/>
    </xf>
    <xf numFmtId="0" fontId="53" fillId="4" borderId="8" xfId="0" applyFont="1" applyFill="1" applyBorder="1" applyAlignment="1">
      <alignment horizontal="center" vertical="center"/>
    </xf>
    <xf numFmtId="2" fontId="53" fillId="4" borderId="8" xfId="0" applyNumberFormat="1" applyFont="1" applyFill="1" applyBorder="1" applyAlignment="1">
      <alignment horizontal="center" vertical="center"/>
    </xf>
    <xf numFmtId="2" fontId="53" fillId="4" borderId="8" xfId="0" applyNumberFormat="1" applyFont="1" applyFill="1" applyBorder="1" applyAlignment="1" applyProtection="1">
      <alignment horizontal="center" vertical="center"/>
      <protection locked="0"/>
    </xf>
    <xf numFmtId="166" fontId="53" fillId="4" borderId="8" xfId="0" applyNumberFormat="1" applyFont="1" applyFill="1" applyBorder="1" applyAlignment="1">
      <alignment horizontal="center" vertical="center"/>
    </xf>
    <xf numFmtId="4" fontId="53" fillId="4" borderId="8" xfId="0" applyNumberFormat="1" applyFont="1" applyFill="1" applyBorder="1" applyAlignment="1">
      <alignment horizontal="center" vertical="center"/>
    </xf>
    <xf numFmtId="40" fontId="53" fillId="4" borderId="2" xfId="0" applyNumberFormat="1" applyFont="1" applyFill="1" applyBorder="1" applyAlignment="1">
      <alignment horizontal="center" vertical="center"/>
    </xf>
    <xf numFmtId="14" fontId="53" fillId="4" borderId="8" xfId="0" applyNumberFormat="1" applyFont="1" applyFill="1" applyBorder="1" applyAlignment="1">
      <alignment horizontal="center" vertical="center"/>
    </xf>
    <xf numFmtId="0" fontId="54" fillId="0" borderId="0" xfId="0" applyFont="1"/>
    <xf numFmtId="164" fontId="55" fillId="0" borderId="0" xfId="0" applyNumberFormat="1" applyFont="1" applyAlignment="1">
      <alignment horizontal="center"/>
    </xf>
    <xf numFmtId="0" fontId="56" fillId="0" borderId="0" xfId="0" applyFont="1"/>
    <xf numFmtId="2" fontId="55" fillId="0" borderId="0" xfId="0" applyNumberFormat="1" applyFont="1" applyAlignment="1">
      <alignment horizontal="center"/>
    </xf>
    <xf numFmtId="0" fontId="57" fillId="0" borderId="13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3" fontId="60" fillId="0" borderId="14" xfId="0" applyNumberFormat="1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3" fontId="60" fillId="0" borderId="7" xfId="0" applyNumberFormat="1" applyFont="1" applyBorder="1" applyAlignment="1">
      <alignment horizontal="center" vertical="center"/>
    </xf>
    <xf numFmtId="164" fontId="60" fillId="0" borderId="7" xfId="0" applyNumberFormat="1" applyFont="1" applyBorder="1" applyAlignment="1">
      <alignment horizontal="center" vertical="center"/>
    </xf>
    <xf numFmtId="2" fontId="60" fillId="0" borderId="7" xfId="0" applyNumberFormat="1" applyFont="1" applyBorder="1" applyAlignment="1">
      <alignment horizontal="center" vertical="center"/>
    </xf>
    <xf numFmtId="2" fontId="57" fillId="2" borderId="0" xfId="0" applyNumberFormat="1" applyFont="1" applyFill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164" fontId="60" fillId="0" borderId="16" xfId="0" applyNumberFormat="1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164" fontId="57" fillId="2" borderId="0" xfId="0" applyNumberFormat="1" applyFont="1" applyFill="1" applyAlignment="1">
      <alignment horizontal="center" vertical="center"/>
    </xf>
    <xf numFmtId="0" fontId="55" fillId="0" borderId="38" xfId="0" applyFont="1" applyBorder="1" applyAlignment="1">
      <alignment horizontal="center"/>
    </xf>
    <xf numFmtId="0" fontId="55" fillId="0" borderId="0" xfId="0" applyFont="1" applyAlignment="1">
      <alignment horizontal="center"/>
    </xf>
    <xf numFmtId="164" fontId="55" fillId="0" borderId="46" xfId="0" applyNumberFormat="1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35" xfId="0" applyFont="1" applyBorder="1" applyAlignment="1">
      <alignment horizontal="center"/>
    </xf>
    <xf numFmtId="2" fontId="55" fillId="0" borderId="46" xfId="0" applyNumberFormat="1" applyFont="1" applyBorder="1" applyAlignment="1">
      <alignment horizontal="center"/>
    </xf>
    <xf numFmtId="4" fontId="55" fillId="0" borderId="46" xfId="0" applyNumberFormat="1" applyFont="1" applyBorder="1" applyAlignment="1">
      <alignment horizontal="center"/>
    </xf>
    <xf numFmtId="0" fontId="40" fillId="4" borderId="36" xfId="1" applyFont="1" applyFill="1" applyBorder="1" applyAlignment="1">
      <alignment horizontal="center"/>
    </xf>
    <xf numFmtId="0" fontId="39" fillId="0" borderId="35" xfId="1" applyFont="1" applyBorder="1" applyAlignment="1">
      <alignment horizontal="center"/>
    </xf>
    <xf numFmtId="0" fontId="39" fillId="0" borderId="29" xfId="1" applyFont="1" applyBorder="1" applyAlignment="1">
      <alignment horizontal="center"/>
    </xf>
    <xf numFmtId="0" fontId="41" fillId="5" borderId="23" xfId="0" applyFont="1" applyFill="1" applyBorder="1" applyAlignment="1">
      <alignment horizontal="center"/>
    </xf>
    <xf numFmtId="0" fontId="38" fillId="5" borderId="20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right"/>
    </xf>
    <xf numFmtId="0" fontId="41" fillId="5" borderId="39" xfId="0" applyFont="1" applyFill="1" applyBorder="1" applyAlignment="1">
      <alignment horizontal="center"/>
    </xf>
    <xf numFmtId="0" fontId="41" fillId="5" borderId="40" xfId="0" applyFont="1" applyFill="1" applyBorder="1"/>
    <xf numFmtId="0" fontId="0" fillId="4" borderId="0" xfId="0" applyFill="1"/>
    <xf numFmtId="49" fontId="20" fillId="4" borderId="1" xfId="0" applyNumberFormat="1" applyFont="1" applyFill="1" applyBorder="1" applyAlignment="1">
      <alignment horizontal="center"/>
    </xf>
    <xf numFmtId="0" fontId="45" fillId="7" borderId="15" xfId="1" applyFont="1" applyFill="1" applyBorder="1" applyAlignment="1">
      <alignment horizontal="center"/>
    </xf>
    <xf numFmtId="0" fontId="45" fillId="7" borderId="38" xfId="1" applyFont="1" applyFill="1" applyBorder="1" applyAlignment="1">
      <alignment horizontal="center"/>
    </xf>
    <xf numFmtId="0" fontId="45" fillId="7" borderId="35" xfId="1" applyFont="1" applyFill="1" applyBorder="1" applyAlignment="1">
      <alignment horizontal="center"/>
    </xf>
    <xf numFmtId="0" fontId="45" fillId="7" borderId="29" xfId="1" applyFont="1" applyFill="1" applyBorder="1" applyAlignment="1">
      <alignment horizontal="center"/>
    </xf>
    <xf numFmtId="0" fontId="50" fillId="7" borderId="3" xfId="1" applyFont="1" applyFill="1" applyBorder="1" applyAlignment="1">
      <alignment horizontal="center" vertical="center" wrapText="1"/>
    </xf>
    <xf numFmtId="0" fontId="50" fillId="7" borderId="31" xfId="1" applyFont="1" applyFill="1" applyBorder="1" applyAlignment="1">
      <alignment horizontal="center" vertical="center" wrapText="1"/>
    </xf>
    <xf numFmtId="0" fontId="50" fillId="7" borderId="5" xfId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4" fillId="8" borderId="30" xfId="0" applyFont="1" applyFill="1" applyBorder="1" applyAlignment="1">
      <alignment horizontal="center"/>
    </xf>
    <xf numFmtId="0" fontId="64" fillId="8" borderId="4" xfId="0" applyFont="1" applyFill="1" applyBorder="1" applyAlignment="1">
      <alignment horizontal="center"/>
    </xf>
    <xf numFmtId="0" fontId="65" fillId="0" borderId="11" xfId="0" applyFont="1" applyBorder="1" applyAlignment="1">
      <alignment horizontal="center"/>
    </xf>
    <xf numFmtId="0" fontId="42" fillId="0" borderId="11" xfId="0" applyFont="1" applyBorder="1"/>
    <xf numFmtId="0" fontId="66" fillId="0" borderId="11" xfId="0" applyFont="1" applyBorder="1"/>
    <xf numFmtId="0" fontId="42" fillId="0" borderId="12" xfId="0" applyFont="1" applyBorder="1"/>
    <xf numFmtId="0" fontId="65" fillId="0" borderId="8" xfId="0" applyFont="1" applyBorder="1" applyAlignment="1">
      <alignment horizontal="center"/>
    </xf>
    <xf numFmtId="0" fontId="42" fillId="0" borderId="8" xfId="0" applyFont="1" applyBorder="1"/>
    <xf numFmtId="0" fontId="66" fillId="0" borderId="8" xfId="0" applyFont="1" applyBorder="1"/>
    <xf numFmtId="0" fontId="42" fillId="0" borderId="2" xfId="0" applyFont="1" applyBorder="1"/>
    <xf numFmtId="0" fontId="50" fillId="0" borderId="8" xfId="0" applyFont="1" applyBorder="1"/>
    <xf numFmtId="0" fontId="69" fillId="0" borderId="11" xfId="0" applyFont="1" applyBorder="1" applyAlignment="1">
      <alignment horizontal="right"/>
    </xf>
    <xf numFmtId="0" fontId="69" fillId="0" borderId="8" xfId="0" applyFont="1" applyBorder="1" applyAlignment="1">
      <alignment horizontal="right"/>
    </xf>
    <xf numFmtId="0" fontId="50" fillId="0" borderId="42" xfId="0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0" fontId="64" fillId="5" borderId="4" xfId="0" applyFont="1" applyFill="1" applyBorder="1" applyAlignment="1">
      <alignment horizontal="center"/>
    </xf>
    <xf numFmtId="0" fontId="64" fillId="5" borderId="5" xfId="0" applyFont="1" applyFill="1" applyBorder="1" applyAlignment="1">
      <alignment horizontal="center"/>
    </xf>
    <xf numFmtId="0" fontId="67" fillId="9" borderId="30" xfId="0" applyFont="1" applyFill="1" applyBorder="1" applyAlignment="1">
      <alignment horizontal="center"/>
    </xf>
    <xf numFmtId="165" fontId="67" fillId="9" borderId="4" xfId="0" applyNumberFormat="1" applyFont="1" applyFill="1" applyBorder="1" applyAlignment="1">
      <alignment horizontal="right"/>
    </xf>
    <xf numFmtId="0" fontId="68" fillId="5" borderId="4" xfId="0" applyFont="1" applyFill="1" applyBorder="1"/>
    <xf numFmtId="0" fontId="50" fillId="5" borderId="4" xfId="0" applyFont="1" applyFill="1" applyBorder="1"/>
    <xf numFmtId="0" fontId="68" fillId="5" borderId="5" xfId="0" applyFont="1" applyFill="1" applyBorder="1"/>
    <xf numFmtId="49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5" borderId="0" xfId="0" applyNumberFormat="1" applyFont="1" applyFill="1" applyAlignment="1">
      <alignment horizontal="center" vertical="center"/>
    </xf>
    <xf numFmtId="166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49" fontId="17" fillId="4" borderId="0" xfId="0" applyNumberFormat="1" applyFont="1" applyFill="1" applyAlignment="1">
      <alignment horizontal="center" vertical="center"/>
    </xf>
    <xf numFmtId="166" fontId="17" fillId="4" borderId="0" xfId="0" applyNumberFormat="1" applyFont="1" applyFill="1" applyAlignment="1">
      <alignment horizontal="center" vertical="center"/>
    </xf>
    <xf numFmtId="14" fontId="17" fillId="5" borderId="0" xfId="0" applyNumberFormat="1" applyFont="1" applyFill="1" applyAlignment="1">
      <alignment horizontal="center" vertical="center"/>
    </xf>
    <xf numFmtId="49" fontId="44" fillId="4" borderId="0" xfId="0" applyNumberFormat="1" applyFont="1" applyFill="1" applyAlignment="1">
      <alignment horizontal="center" vertical="center"/>
    </xf>
    <xf numFmtId="166" fontId="44" fillId="4" borderId="0" xfId="0" applyNumberFormat="1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166" fontId="22" fillId="5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22" fontId="17" fillId="0" borderId="0" xfId="0" applyNumberFormat="1" applyFont="1" applyAlignment="1">
      <alignment horizontal="center" vertical="center"/>
    </xf>
    <xf numFmtId="22" fontId="17" fillId="5" borderId="0" xfId="0" applyNumberFormat="1" applyFont="1" applyFill="1" applyAlignment="1">
      <alignment horizontal="center" vertical="center"/>
    </xf>
    <xf numFmtId="22" fontId="17" fillId="4" borderId="0" xfId="0" applyNumberFormat="1" applyFont="1" applyFill="1" applyAlignment="1">
      <alignment horizontal="center" vertical="center"/>
    </xf>
    <xf numFmtId="0" fontId="17" fillId="2" borderId="2" xfId="0" applyFont="1" applyFill="1" applyBorder="1" applyAlignment="1">
      <alignment horizontal="right" vertical="center" wrapText="1"/>
    </xf>
    <xf numFmtId="0" fontId="50" fillId="0" borderId="6" xfId="0" applyFont="1" applyBorder="1" applyAlignment="1">
      <alignment horizontal="center"/>
    </xf>
    <xf numFmtId="0" fontId="69" fillId="0" borderId="26" xfId="0" applyFont="1" applyBorder="1" applyAlignment="1">
      <alignment horizontal="right"/>
    </xf>
    <xf numFmtId="0" fontId="65" fillId="0" borderId="26" xfId="0" applyFont="1" applyBorder="1" applyAlignment="1">
      <alignment horizontal="center"/>
    </xf>
    <xf numFmtId="0" fontId="42" fillId="0" borderId="26" xfId="0" applyFont="1" applyBorder="1"/>
    <xf numFmtId="0" fontId="66" fillId="0" borderId="26" xfId="0" applyFont="1" applyBorder="1"/>
    <xf numFmtId="0" fontId="42" fillId="0" borderId="24" xfId="0" applyFont="1" applyBorder="1"/>
    <xf numFmtId="0" fontId="50" fillId="0" borderId="1" xfId="0" applyFont="1" applyBorder="1" applyAlignment="1">
      <alignment horizontal="center"/>
    </xf>
    <xf numFmtId="0" fontId="67" fillId="5" borderId="4" xfId="0" applyFont="1" applyFill="1" applyBorder="1"/>
    <xf numFmtId="0" fontId="58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13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1" fillId="0" borderId="30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67" fillId="9" borderId="13" xfId="0" applyFont="1" applyFill="1" applyBorder="1" applyAlignment="1">
      <alignment horizontal="center"/>
    </xf>
    <xf numFmtId="0" fontId="68" fillId="5" borderId="47" xfId="0" applyFont="1" applyFill="1" applyBorder="1"/>
    <xf numFmtId="0" fontId="50" fillId="5" borderId="47" xfId="0" applyFont="1" applyFill="1" applyBorder="1"/>
    <xf numFmtId="0" fontId="68" fillId="5" borderId="22" xfId="0" applyFont="1" applyFill="1" applyBorder="1"/>
    <xf numFmtId="0" fontId="67" fillId="5" borderId="3" xfId="0" applyFont="1" applyFill="1" applyBorder="1" applyAlignment="1">
      <alignment horizontal="center"/>
    </xf>
    <xf numFmtId="0" fontId="68" fillId="5" borderId="4" xfId="0" applyFont="1" applyFill="1" applyBorder="1" applyAlignment="1">
      <alignment horizontal="right"/>
    </xf>
    <xf numFmtId="0" fontId="50" fillId="5" borderId="4" xfId="0" applyFont="1" applyFill="1" applyBorder="1" applyAlignment="1">
      <alignment horizontal="right"/>
    </xf>
    <xf numFmtId="0" fontId="68" fillId="5" borderId="5" xfId="0" applyFont="1" applyFill="1" applyBorder="1" applyAlignment="1">
      <alignment horizontal="right"/>
    </xf>
    <xf numFmtId="0" fontId="69" fillId="0" borderId="11" xfId="0" applyFont="1" applyBorder="1" applyAlignment="1">
      <alignment horizontal="center"/>
    </xf>
    <xf numFmtId="0" fontId="69" fillId="0" borderId="8" xfId="0" applyFont="1" applyBorder="1" applyAlignment="1">
      <alignment horizontal="center"/>
    </xf>
    <xf numFmtId="165" fontId="67" fillId="9" borderId="47" xfId="0" applyNumberFormat="1" applyFont="1" applyFill="1" applyBorder="1" applyAlignment="1">
      <alignment horizontal="center"/>
    </xf>
    <xf numFmtId="0" fontId="67" fillId="5" borderId="4" xfId="0" applyFont="1" applyFill="1" applyBorder="1" applyAlignment="1">
      <alignment horizontal="center"/>
    </xf>
    <xf numFmtId="0" fontId="67" fillId="5" borderId="47" xfId="0" applyFont="1" applyFill="1" applyBorder="1" applyAlignment="1">
      <alignment horizontal="center"/>
    </xf>
    <xf numFmtId="0" fontId="69" fillId="0" borderId="34" xfId="0" applyFont="1" applyBorder="1" applyAlignment="1">
      <alignment horizontal="center"/>
    </xf>
    <xf numFmtId="0" fontId="65" fillId="0" borderId="34" xfId="0" applyFont="1" applyBorder="1" applyAlignment="1">
      <alignment horizontal="center"/>
    </xf>
    <xf numFmtId="0" fontId="42" fillId="0" borderId="34" xfId="0" applyFont="1" applyBorder="1"/>
    <xf numFmtId="0" fontId="66" fillId="0" borderId="34" xfId="0" applyFont="1" applyBorder="1"/>
    <xf numFmtId="0" fontId="42" fillId="0" borderId="32" xfId="0" applyFont="1" applyBorder="1"/>
    <xf numFmtId="0" fontId="65" fillId="5" borderId="4" xfId="0" applyFont="1" applyFill="1" applyBorder="1" applyAlignment="1">
      <alignment horizontal="center"/>
    </xf>
    <xf numFmtId="0" fontId="42" fillId="5" borderId="4" xfId="0" applyFont="1" applyFill="1" applyBorder="1"/>
    <xf numFmtId="0" fontId="66" fillId="5" borderId="4" xfId="0" applyFont="1" applyFill="1" applyBorder="1"/>
    <xf numFmtId="0" fontId="42" fillId="5" borderId="5" xfId="0" applyFont="1" applyFill="1" applyBorder="1"/>
    <xf numFmtId="0" fontId="38" fillId="0" borderId="19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67" fillId="8" borderId="30" xfId="0" applyFont="1" applyFill="1" applyBorder="1" applyAlignment="1">
      <alignment horizontal="center"/>
    </xf>
    <xf numFmtId="0" fontId="69" fillId="5" borderId="48" xfId="0" applyFont="1" applyFill="1" applyBorder="1" applyAlignment="1">
      <alignment horizontal="center"/>
    </xf>
  </cellXfs>
  <cellStyles count="1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9" xr:uid="{00000000-0005-0000-0000-000004000000}"/>
    <cellStyle name="Normal 2 2 2 3" xfId="11" xr:uid="{00000000-0005-0000-0000-000005000000}"/>
    <cellStyle name="Normal 2 2 2 4" xfId="13" xr:uid="{00000000-0005-0000-0000-000006000000}"/>
    <cellStyle name="Normal 2 2 3" xfId="7" xr:uid="{00000000-0005-0000-0000-000007000000}"/>
    <cellStyle name="Normal 2 2 4" xfId="10" xr:uid="{00000000-0005-0000-0000-000008000000}"/>
    <cellStyle name="Normal 2 2 5" xfId="12" xr:uid="{00000000-0005-0000-0000-000009000000}"/>
    <cellStyle name="Normal 2 3" xfId="3" xr:uid="{00000000-0005-0000-0000-00000A000000}"/>
    <cellStyle name="Normal 2 4" xfId="6" xr:uid="{00000000-0005-0000-0000-00000B000000}"/>
    <cellStyle name="Normal 2 5" xfId="5" xr:uid="{00000000-0005-0000-0000-00000C000000}"/>
    <cellStyle name="Normal 2 6" xfId="8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CC"/>
      <color rgb="FFFFFFCC"/>
      <color rgb="FFFFFF99"/>
      <color rgb="FFFF9900"/>
      <color rgb="FFFF99CC"/>
      <color rgb="FF339966"/>
      <color rgb="FFCCFF99"/>
      <color rgb="FFFF9966"/>
      <color rgb="FFCC9900"/>
      <color rgb="FFC24E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 lang="es-ES"/>
            </a:pPr>
            <a:endParaRPr lang="es-AR"/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PUERTO QUEQUEN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PRODUCTOS EXPORTADOS / IMPORTADOS 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PERIODO:   01/02/2026 - 28/02/2026</a:t>
            </a:r>
          </a:p>
          <a:p>
            <a:pPr>
              <a:defRPr lang="es-ES"/>
            </a:pPr>
            <a:endParaRPr lang="es-AR"/>
          </a:p>
        </c:rich>
      </c:tx>
      <c:layout>
        <c:manualLayout>
          <c:xMode val="edge"/>
          <c:yMode val="edge"/>
          <c:x val="0.23423146009089027"/>
          <c:y val="4.8149160247444561E-2"/>
        </c:manualLayout>
      </c:layout>
      <c:overlay val="0"/>
    </c:title>
    <c:autoTitleDeleted val="0"/>
    <c:view3D>
      <c:rotX val="15"/>
      <c:rotY val="162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450980427504275E-2"/>
          <c:y val="0.30130770016778252"/>
          <c:w val="0.92604207724105869"/>
          <c:h val="0.5095153902184506"/>
        </c:manualLayout>
      </c:layout>
      <c:pie3DChart>
        <c:varyColors val="1"/>
        <c:ser>
          <c:idx val="0"/>
          <c:order val="0"/>
          <c:explosion val="2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BFA-4567-B328-3624E02AEB0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A-4567-B328-3624E02AEB0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0BFA-4567-B328-3624E02AEB0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BFA-4567-B328-3624E02AEB0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BFA-4567-B328-3624E02AEB0A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0BFA-4567-B328-3624E02AEB0A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BFA-4567-B328-3624E02AEB0A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BFA-4567-B328-3624E02AEB0A}"/>
              </c:ext>
            </c:extLst>
          </c:dPt>
          <c:dLbls>
            <c:dLbl>
              <c:idx val="0"/>
              <c:layout>
                <c:manualLayout>
                  <c:x val="4.4231875376558823E-2"/>
                  <c:y val="0.100310937139388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A-4567-B328-3624E02AEB0A}"/>
                </c:ext>
              </c:extLst>
            </c:dLbl>
            <c:dLbl>
              <c:idx val="1"/>
              <c:layout>
                <c:manualLayout>
                  <c:x val="5.7236296800008135E-2"/>
                  <c:y val="-2.35168200815126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A-4567-B328-3624E02AEB0A}"/>
                </c:ext>
              </c:extLst>
            </c:dLbl>
            <c:dLbl>
              <c:idx val="2"/>
              <c:layout>
                <c:manualLayout>
                  <c:x val="4.4766638797504674E-3"/>
                  <c:y val="-9.4637104491948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FA-4567-B328-3624E02AEB0A}"/>
                </c:ext>
              </c:extLst>
            </c:dLbl>
            <c:dLbl>
              <c:idx val="3"/>
              <c:layout>
                <c:manualLayout>
                  <c:x val="-1.034682878080519E-2"/>
                  <c:y val="4.01770646530747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A-4567-B328-3624E02AEB0A}"/>
                </c:ext>
              </c:extLst>
            </c:dLbl>
            <c:dLbl>
              <c:idx val="4"/>
              <c:layout>
                <c:manualLayout>
                  <c:x val="-0.10400659228222942"/>
                  <c:y val="3.29550273221008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304223343369735E-2"/>
                      <c:h val="8.1175787135912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BFA-4567-B328-3624E02AEB0A}"/>
                </c:ext>
              </c:extLst>
            </c:dLbl>
            <c:dLbl>
              <c:idx val="5"/>
              <c:layout>
                <c:manualLayout>
                  <c:x val="-1.5810030091226546E-2"/>
                  <c:y val="7.20897430135096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A-4567-B328-3624E02AEB0A}"/>
                </c:ext>
              </c:extLst>
            </c:dLbl>
            <c:dLbl>
              <c:idx val="6"/>
              <c:layout>
                <c:manualLayout>
                  <c:x val="-0.14554372614859223"/>
                  <c:y val="5.42933852083746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FA-4567-B328-3624E02AEB0A}"/>
                </c:ext>
              </c:extLst>
            </c:dLbl>
            <c:dLbl>
              <c:idx val="8"/>
              <c:layout>
                <c:manualLayout>
                  <c:x val="-2.7718141433786619E-2"/>
                  <c:y val="8.1765138511040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36-4E04-8718-5C7F5DFD164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1"/>
                    </a:solidFill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GRAFICO!$D$6:$D$10</c:f>
              <c:strCache>
                <c:ptCount val="5"/>
                <c:pt idx="0">
                  <c:v> TRIGO</c:v>
                </c:pt>
                <c:pt idx="1">
                  <c:v> CEBADA FORRAJERA</c:v>
                </c:pt>
                <c:pt idx="2">
                  <c:v> MAIZ</c:v>
                </c:pt>
                <c:pt idx="3">
                  <c:v> CEBADA</c:v>
                </c:pt>
                <c:pt idx="4">
                  <c:v> ACEITE GIRASOL</c:v>
                </c:pt>
              </c:strCache>
            </c:strRef>
          </c:cat>
          <c:val>
            <c:numRef>
              <c:f>GRAFICO!$E$6:$E$10</c:f>
              <c:numCache>
                <c:formatCode>0</c:formatCode>
                <c:ptCount val="5"/>
                <c:pt idx="0">
                  <c:v>255705</c:v>
                </c:pt>
                <c:pt idx="1">
                  <c:v>182597</c:v>
                </c:pt>
                <c:pt idx="2">
                  <c:v>70906</c:v>
                </c:pt>
                <c:pt idx="3">
                  <c:v>58300</c:v>
                </c:pt>
                <c:pt idx="4">
                  <c:v>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A-4567-B328-3624E02AEB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 alignWithMargins="0"/>
    <c:pageMargins b="1" l="0.78740157480314954" r="0.78740157480314954" t="1" header="0" footer="0"/>
    <c:pageSetup paperSize="9" orientation="landscape" horizontalDpi="-3" verticalDpi="30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EXPORTACIONES</a:t>
            </a:r>
          </a:p>
          <a:p>
            <a:pPr>
              <a:defRPr sz="1400"/>
            </a:pPr>
            <a:endParaRPr lang="en-US" sz="300" b="1"/>
          </a:p>
          <a:p>
            <a:pPr>
              <a:defRPr sz="1400"/>
            </a:pPr>
            <a:r>
              <a:rPr lang="en-US" sz="1200" b="1"/>
              <a:t>PERIODO: 01/02/2026 - 28/02/2026</a:t>
            </a:r>
          </a:p>
          <a:p>
            <a:pPr>
              <a:defRPr sz="1400"/>
            </a:pPr>
            <a:endParaRPr lang="en-US" sz="1400" b="1"/>
          </a:p>
        </c:rich>
      </c:tx>
      <c:layout>
        <c:manualLayout>
          <c:xMode val="edge"/>
          <c:yMode val="edge"/>
          <c:x val="0.29447639080491173"/>
          <c:y val="6.8442513922441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CCFF99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195530417016822"/>
          <c:y val="0.22803801229613607"/>
          <c:w val="0.76218165166238094"/>
          <c:h val="0.5502300442549198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'TOTALES DESTINO'!$E$10</c:f>
              <c:strCache>
                <c:ptCount val="1"/>
                <c:pt idx="0">
                  <c:v>TONELADAS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BB-4E7A-BD92-8D44A53B58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BB-4E7A-BD92-8D44A53B58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5000"/>
                </a:schemeClr>
              </a:solidFill>
              <a:ln w="9525" cap="flat" cmpd="sng" algn="ctr">
                <a:solidFill>
                  <a:schemeClr val="accent3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C2BB-4E7A-BD92-8D44A53B58F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5000"/>
                </a:schemeClr>
              </a:solidFill>
              <a:ln w="9525" cap="flat" cmpd="sng" algn="ctr">
                <a:solidFill>
                  <a:schemeClr val="accent4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BB-4E7A-BD92-8D44A53B58F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5000"/>
                </a:schemeClr>
              </a:solidFill>
              <a:ln w="9525" cap="flat" cmpd="sng" algn="ctr">
                <a:solidFill>
                  <a:schemeClr val="accent5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C2BB-4E7A-BD92-8D44A53B58F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F5A-4B17-992C-91D739CD1C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F5A-4B17-992C-91D739CD1C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F5A-4B17-992C-91D739CD1C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3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F5A-4B17-992C-91D739CD1C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4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F5A-4B17-992C-91D739CD1CF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5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F5A-4B17-992C-91D739CD1CF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6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F5A-4B17-992C-91D739CD1CF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F5A-4B17-992C-91D739CD1CF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C2BB-4E7A-BD92-8D44A53B58F0}"/>
              </c:ext>
            </c:extLst>
          </c:dPt>
          <c:cat>
            <c:strRef>
              <c:f>'TOTALES DESTINO'!$D$11:$D$19</c:f>
              <c:strCache>
                <c:ptCount val="9"/>
                <c:pt idx="0">
                  <c:v>A. SAUDITA</c:v>
                </c:pt>
                <c:pt idx="1">
                  <c:v>VIETNAM</c:v>
                </c:pt>
                <c:pt idx="2">
                  <c:v>CHINA</c:v>
                </c:pt>
                <c:pt idx="3">
                  <c:v>INDONESIA</c:v>
                </c:pt>
                <c:pt idx="4">
                  <c:v>BANGLADESH</c:v>
                </c:pt>
                <c:pt idx="5">
                  <c:v>BRASIL</c:v>
                </c:pt>
                <c:pt idx="6">
                  <c:v>COLOMBIA</c:v>
                </c:pt>
                <c:pt idx="7">
                  <c:v>C. DEL SUR</c:v>
                </c:pt>
                <c:pt idx="8">
                  <c:v>INDIA</c:v>
                </c:pt>
              </c:strCache>
            </c:strRef>
          </c:cat>
          <c:val>
            <c:numRef>
              <c:f>'TOTALES DESTINO'!$E$11:$E$19</c:f>
              <c:numCache>
                <c:formatCode>General</c:formatCode>
                <c:ptCount val="9"/>
                <c:pt idx="0">
                  <c:v>178289</c:v>
                </c:pt>
                <c:pt idx="1">
                  <c:v>139133</c:v>
                </c:pt>
                <c:pt idx="2">
                  <c:v>73044</c:v>
                </c:pt>
                <c:pt idx="3">
                  <c:v>48424</c:v>
                </c:pt>
                <c:pt idx="4">
                  <c:v>47700</c:v>
                </c:pt>
                <c:pt idx="5">
                  <c:v>30000</c:v>
                </c:pt>
                <c:pt idx="6">
                  <c:v>28300</c:v>
                </c:pt>
                <c:pt idx="7">
                  <c:v>22618</c:v>
                </c:pt>
                <c:pt idx="8">
                  <c:v>11000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C2BB-4E7A-BD92-8D44A53B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158"/>
        <c:shape val="box"/>
        <c:axId val="522507472"/>
        <c:axId val="1043097232"/>
        <c:axId val="0"/>
      </c:bar3DChart>
      <c:catAx>
        <c:axId val="522507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PAISES</a:t>
                </a:r>
              </a:p>
            </c:rich>
          </c:tx>
          <c:layout>
            <c:manualLayout>
              <c:xMode val="edge"/>
              <c:yMode val="edge"/>
              <c:x val="0.41748787064707377"/>
              <c:y val="0.92450158711183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43097232"/>
        <c:crosses val="autoZero"/>
        <c:auto val="1"/>
        <c:lblAlgn val="ctr"/>
        <c:lblOffset val="100"/>
        <c:noMultiLvlLbl val="0"/>
      </c:catAx>
      <c:valAx>
        <c:axId val="10430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TONELADAS</a:t>
                </a:r>
              </a:p>
            </c:rich>
          </c:tx>
          <c:layout>
            <c:manualLayout>
              <c:xMode val="edge"/>
              <c:yMode val="edge"/>
              <c:x val="1.6758779538002672E-2"/>
              <c:y val="0.43532549878033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22507472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TONELADAS POR GIRO</a:t>
            </a:r>
          </a:p>
        </c:rich>
      </c:tx>
      <c:layout>
        <c:manualLayout>
          <c:xMode val="edge"/>
          <c:yMode val="edge"/>
          <c:x val="0.3112290026246719"/>
          <c:y val="6.0185253006164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170866141732282"/>
          <c:y val="0.27813787562268999"/>
          <c:w val="0.37213845144356961"/>
          <c:h val="0.51926295550265522"/>
        </c:manualLayout>
      </c:layout>
      <c:doughnutChart>
        <c:varyColors val="1"/>
        <c:ser>
          <c:idx val="0"/>
          <c:order val="0"/>
          <c:tx>
            <c:strRef>
              <c:f>'OPERATORIA MENSUAL x GIRO'!$E$10</c:f>
              <c:strCache>
                <c:ptCount val="1"/>
                <c:pt idx="0">
                  <c:v>TONELADAS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8B-4673-A6D2-E8B8899889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B-4673-A6D2-E8B8899889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8B-4673-A6D2-E8B8899889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8B-4673-A6D2-E8B8899889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8B-4673-A6D2-E8B8899889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78B-4673-A6D2-E8B88998896C}"/>
              </c:ext>
            </c:extLst>
          </c:dPt>
          <c:dLbls>
            <c:dLbl>
              <c:idx val="0"/>
              <c:layout>
                <c:manualLayout>
                  <c:x val="0.10277777777777777"/>
                  <c:y val="1.851858633949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B-4673-A6D2-E8B88998896C}"/>
                </c:ext>
              </c:extLst>
            </c:dLbl>
            <c:dLbl>
              <c:idx val="1"/>
              <c:layout>
                <c:manualLayout>
                  <c:x val="-2.7777777777778286E-3"/>
                  <c:y val="8.139534883720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B-4673-A6D2-E8B88998896C}"/>
                </c:ext>
              </c:extLst>
            </c:dLbl>
            <c:dLbl>
              <c:idx val="2"/>
              <c:layout>
                <c:manualLayout>
                  <c:x val="-0.11944444444444445"/>
                  <c:y val="-1.3888787157419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B-4673-A6D2-E8B88998896C}"/>
                </c:ext>
              </c:extLst>
            </c:dLbl>
            <c:dLbl>
              <c:idx val="3"/>
              <c:layout>
                <c:manualLayout>
                  <c:x val="-0.11666666666666667"/>
                  <c:y val="-9.2263932124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8B-4673-A6D2-E8B88998896C}"/>
                </c:ext>
              </c:extLst>
            </c:dLbl>
            <c:dLbl>
              <c:idx val="4"/>
              <c:layout>
                <c:manualLayout>
                  <c:x val="-2.7777777777778798E-3"/>
                  <c:y val="-0.12056064212903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8B-4673-A6D2-E8B88998896C}"/>
                </c:ext>
              </c:extLst>
            </c:dLbl>
            <c:dLbl>
              <c:idx val="5"/>
              <c:layout>
                <c:manualLayout>
                  <c:x val="9.7222222222222127E-2"/>
                  <c:y val="-0.10389183910150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8B-4673-A6D2-E8B8899889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'OPERATORIA MENSUAL x GIRO'!$D$11:$D$16</c:f>
              <c:strCache>
                <c:ptCount val="6"/>
                <c:pt idx="0">
                  <c:v>3</c:v>
                </c:pt>
                <c:pt idx="1">
                  <c:v>1</c:v>
                </c:pt>
                <c:pt idx="2">
                  <c:v>4/5</c:v>
                </c:pt>
                <c:pt idx="3">
                  <c:v>6</c:v>
                </c:pt>
                <c:pt idx="4">
                  <c:v>10</c:v>
                </c:pt>
                <c:pt idx="5">
                  <c:v>12</c:v>
                </c:pt>
              </c:strCache>
            </c:strRef>
          </c:cat>
          <c:val>
            <c:numRef>
              <c:f>'OPERATORIA MENSUAL x GIRO'!$E$11:$E$16</c:f>
              <c:numCache>
                <c:formatCode>General</c:formatCode>
                <c:ptCount val="6"/>
                <c:pt idx="0">
                  <c:v>197875</c:v>
                </c:pt>
                <c:pt idx="1">
                  <c:v>192517</c:v>
                </c:pt>
                <c:pt idx="2">
                  <c:v>177116</c:v>
                </c:pt>
                <c:pt idx="3">
                  <c:v>11000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C-4FF1-A91D-EF7DF2E8C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ayout>
        <c:manualLayout>
          <c:xMode val="edge"/>
          <c:yMode val="edge"/>
          <c:x val="0.16583180227471567"/>
          <c:y val="0.89409667541557303"/>
          <c:w val="0.67944750656167974"/>
          <c:h val="7.8125546806649168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025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EXPORTACION  POR BUQUES / MESES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950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PERIODO:  01/01/2026 - 28/02/2026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</c:rich>
      </c:tx>
      <c:layout>
        <c:manualLayout>
          <c:xMode val="edge"/>
          <c:yMode val="edge"/>
          <c:x val="0.26061337311952459"/>
          <c:y val="2.3420361599814043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809064296260202"/>
          <c:y val="0.27049778861124962"/>
          <c:w val="0.62749065018320582"/>
          <c:h val="0.54000047940384865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tint val="77000"/>
                </a:schemeClr>
              </a:solidFill>
              <a:ln w="9525" cap="flat" cmpd="sng" algn="ctr">
                <a:solidFill>
                  <a:schemeClr val="accent2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'TOTAL ANUAL BUQUES'!$B$13:$B$14</c:f>
              <c:strCache>
                <c:ptCount val="2"/>
                <c:pt idx="0">
                  <c:v> ENERO</c:v>
                </c:pt>
                <c:pt idx="1">
                  <c:v> FEBRERO</c:v>
                </c:pt>
              </c:strCache>
            </c:strRef>
          </c:cat>
          <c:val>
            <c:numRef>
              <c:f>'TOTAL ANUAL BUQUES'!$C$13:$C$14</c:f>
              <c:numCache>
                <c:formatCode>0</c:formatCode>
                <c:ptCount val="2"/>
                <c:pt idx="0">
                  <c:v>39</c:v>
                </c:pt>
                <c:pt idx="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A-4C76-B7F6-74BF2A250034}"/>
            </c:ext>
          </c:extLst>
        </c:ser>
        <c:ser>
          <c:idx val="1"/>
          <c:order val="1"/>
          <c:spPr>
            <a:ln w="28575" cap="rnd" cmpd="sng" algn="ctr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pPr>
              <a:solidFill>
                <a:schemeClr val="accent2">
                  <a:shade val="76000"/>
                </a:schemeClr>
              </a:solidFill>
              <a:ln w="9525" cap="flat" cmpd="sng" algn="ctr">
                <a:solidFill>
                  <a:schemeClr val="accent2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50800" dist="50800" dir="5400000" algn="ctr" rotWithShape="0">
                  <a:schemeClr val="tx1"/>
                </a:outerShdw>
              </a:effectLst>
            </c:spPr>
          </c:marker>
          <c:cat>
            <c:strRef>
              <c:f>'TOTAL ANUAL BUQUES'!$B$13:$B$14</c:f>
              <c:strCache>
                <c:ptCount val="2"/>
                <c:pt idx="0">
                  <c:v> ENERO</c:v>
                </c:pt>
                <c:pt idx="1">
                  <c:v> FEBRERO</c:v>
                </c:pt>
              </c:strCache>
            </c:strRef>
          </c:cat>
          <c:val>
            <c:numRef>
              <c:f>'TOTAL ANUAL BUQUES'!$D$13:$D$14</c:f>
              <c:numCache>
                <c:formatCode>0</c:formatCode>
                <c:ptCount val="2"/>
                <c:pt idx="0">
                  <c:v>1204775</c:v>
                </c:pt>
                <c:pt idx="1">
                  <c:v>578508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A-4C76-B7F6-74BF2A25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528"/>
        <c:axId val="78544896"/>
      </c:lineChart>
      <c:catAx>
        <c:axId val="785345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4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544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850" b="1" i="0" u="none" strike="noStrike" kern="1200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AR"/>
                  <a:t>TONELADAS</a:t>
                </a:r>
              </a:p>
            </c:rich>
          </c:tx>
          <c:layout>
            <c:manualLayout>
              <c:xMode val="edge"/>
              <c:yMode val="edge"/>
              <c:x val="4.2400481336875899E-2"/>
              <c:y val="0.45598307274881239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34528"/>
        <c:crosses val="autoZero"/>
        <c:crossBetween val="between"/>
      </c:valAx>
      <c:spPr>
        <a:solidFill>
          <a:schemeClr val="bg1"/>
        </a:solidFill>
        <a:ln w="25400" cap="sq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accent1">
          <a:lumMod val="75000"/>
        </a:schemeClr>
      </a:solidFill>
      <a:prstDash val="solid"/>
      <a:round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465" r="0.75000000000001465" t="1" header="0" footer="0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7" Type="http://schemas.openxmlformats.org/officeDocument/2006/relationships/customXml" Target="../ink/ink2.xml"/><Relationship Id="rId1" Type="http://schemas.openxmlformats.org/officeDocument/2006/relationships/customXml" Target="../ink/ink1.xml"/><Relationship Id="rId6" Type="http://schemas.openxmlformats.org/officeDocument/2006/relationships/image" Target="../media/image11.png"/><Relationship Id="rId9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8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668337</xdr:colOff>
      <xdr:row>0</xdr:row>
      <xdr:rowOff>134937</xdr:rowOff>
    </xdr:from>
    <xdr:to>
      <xdr:col>5</xdr:col>
      <xdr:colOff>77787</xdr:colOff>
      <xdr:row>15</xdr:row>
      <xdr:rowOff>23812</xdr:rowOff>
    </xdr:to>
    <xdr:pic>
      <xdr:nvPicPr>
        <xdr:cNvPr id="9288" name="Picture 2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0337" y="134937"/>
          <a:ext cx="2505075" cy="227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377826</xdr:colOff>
      <xdr:row>1</xdr:row>
      <xdr:rowOff>38100</xdr:rowOff>
    </xdr:from>
    <xdr:to>
      <xdr:col>1</xdr:col>
      <xdr:colOff>1258862</xdr:colOff>
      <xdr:row>7</xdr:row>
      <xdr:rowOff>57703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6" y="203200"/>
          <a:ext cx="881036" cy="946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658320</xdr:colOff>
      <xdr:row>6</xdr:row>
      <xdr:rowOff>7620</xdr:rowOff>
    </xdr:from>
    <xdr:to>
      <xdr:col>9</xdr:col>
      <xdr:colOff>658680</xdr:colOff>
      <xdr:row>6</xdr:row>
      <xdr:rowOff>7980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14:cNvPr>
            <xdr14:cNvContentPartPr/>
          </xdr14:nvContentPartPr>
          <xdr14:nvPr macro=""/>
          <xdr14:xfrm>
            <a:off x="6754320" y="960120"/>
            <a:ext cx="360" cy="360"/>
          </xdr14:xfrm>
        </xdr:contentPart>
      </mc:Choice>
      <mc:Fallback xmlns=""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748200" y="95400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666720</xdr:colOff>
      <xdr:row>7</xdr:row>
      <xdr:rowOff>110950</xdr:rowOff>
    </xdr:from>
    <xdr:to>
      <xdr:col>10</xdr:col>
      <xdr:colOff>667080</xdr:colOff>
      <xdr:row>7</xdr:row>
      <xdr:rowOff>111310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14:cNvPr>
            <xdr14:cNvContentPartPr/>
          </xdr14:nvContentPartPr>
          <xdr14:nvPr macro=""/>
          <xdr14:xfrm>
            <a:off x="7524720" y="1222200"/>
            <a:ext cx="360" cy="360"/>
          </xdr14:xfrm>
        </xdr:contentPart>
      </mc:Choice>
      <mc:Fallback xmlns="">
        <xdr:pic>
          <xdr:nvPicPr>
            <xdr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518600" y="1216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322263</xdr:colOff>
      <xdr:row>1</xdr:row>
      <xdr:rowOff>57150</xdr:rowOff>
    </xdr:from>
    <xdr:to>
      <xdr:col>1</xdr:col>
      <xdr:colOff>598397</xdr:colOff>
      <xdr:row>6</xdr:row>
      <xdr:rowOff>66675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11749D68-5996-4B02-B2BE-04EB144A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22263" y="219075"/>
          <a:ext cx="1038134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6</xdr:col>
      <xdr:colOff>692150</xdr:colOff>
      <xdr:row>37</xdr:row>
      <xdr:rowOff>139700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2101835-4CE7-AA2D-D4C0-D531B9EBB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445634</xdr:colOff>
      <xdr:row>2</xdr:row>
      <xdr:rowOff>76200</xdr:rowOff>
    </xdr:from>
    <xdr:to>
      <xdr:col>0</xdr:col>
      <xdr:colOff>1474466</xdr:colOff>
      <xdr:row>8</xdr:row>
      <xdr:rowOff>72248</xdr:rowOff>
    </xdr:to>
    <xdr:pic>
      <xdr:nvPicPr>
        <xdr:cNvPr id="3" name="2 Imagen" descr="Logo Portuaria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634" y="406400"/>
          <a:ext cx="1028832" cy="9866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202203</xdr:colOff>
      <xdr:row>1</xdr:row>
      <xdr:rowOff>137867</xdr:rowOff>
    </xdr:from>
    <xdr:to>
      <xdr:col>1</xdr:col>
      <xdr:colOff>958850</xdr:colOff>
      <xdr:row>8</xdr:row>
      <xdr:rowOff>21130</xdr:rowOff>
    </xdr:to>
    <xdr:pic>
      <xdr:nvPicPr>
        <xdr:cNvPr id="2" name="1 Imagen" descr="Logo Portuaria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203" y="302967"/>
          <a:ext cx="959847" cy="10389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322263</xdr:colOff>
      <xdr:row>1</xdr:row>
      <xdr:rowOff>57150</xdr:rowOff>
    </xdr:from>
    <xdr:to>
      <xdr:col>2</xdr:col>
      <xdr:colOff>112622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263" y="222250"/>
          <a:ext cx="1041309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</xdr:colOff>
      <xdr:row>1</xdr:row>
      <xdr:rowOff>15067</xdr:rowOff>
    </xdr:from>
    <xdr:to>
      <xdr:col>1</xdr:col>
      <xdr:colOff>571500</xdr:colOff>
      <xdr:row>6</xdr:row>
      <xdr:rowOff>96837</xdr:rowOff>
    </xdr:to>
    <xdr:pic>
      <xdr:nvPicPr>
        <xdr:cNvPr id="579780" name="Picture 1">
          <a:extLst>
            <a:ext uri="{FF2B5EF4-FFF2-40B4-BE49-F238E27FC236}">
              <a16:creationId xmlns:a16="http://schemas.microsoft.com/office/drawing/2014/main" id="{00000000-0008-0000-0E00-0000C4D8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" y="173817"/>
          <a:ext cx="965201" cy="875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204788</xdr:colOff>
      <xdr:row>17</xdr:row>
      <xdr:rowOff>115887</xdr:rowOff>
    </xdr:from>
    <xdr:to>
      <xdr:col>4</xdr:col>
      <xdr:colOff>490537</xdr:colOff>
      <xdr:row>45</xdr:row>
      <xdr:rowOff>69849</xdr:rowOff>
    </xdr:to>
    <xdr:graphicFrame macro="">
      <xdr:nvGraphicFramePr>
        <xdr:cNvPr id="579781" name="Chart 7">
          <a:extLst>
            <a:ext uri="{FF2B5EF4-FFF2-40B4-BE49-F238E27FC236}">
              <a16:creationId xmlns:a16="http://schemas.microsoft.com/office/drawing/2014/main" id="{00000000-0008-0000-0E00-0000C5D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123825</xdr:rowOff>
    </xdr:from>
    <xdr:to>
      <xdr:col>2</xdr:col>
      <xdr:colOff>463550</xdr:colOff>
      <xdr:row>8</xdr:row>
      <xdr:rowOff>6350</xdr:rowOff>
    </xdr:to>
    <xdr:pic>
      <xdr:nvPicPr>
        <xdr:cNvPr id="2" name="Picture 30" hidden="1">
          <a:extLst>
            <a:ext uri="{FF2B5EF4-FFF2-40B4-BE49-F238E27FC236}">
              <a16:creationId xmlns:a16="http://schemas.microsoft.com/office/drawing/2014/main" id="{C5F87B67-35FE-4397-B3CF-343E32D8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304800"/>
          <a:ext cx="110490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142875</xdr:rowOff>
    </xdr:from>
    <xdr:to>
      <xdr:col>2</xdr:col>
      <xdr:colOff>178368</xdr:colOff>
      <xdr:row>6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50B6BD-FB11-4ECF-A868-4BBDC6DF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142875"/>
          <a:ext cx="886393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123825</xdr:rowOff>
    </xdr:from>
    <xdr:to>
      <xdr:col>2</xdr:col>
      <xdr:colOff>19050</xdr:colOff>
      <xdr:row>7</xdr:row>
      <xdr:rowOff>53975</xdr:rowOff>
    </xdr:to>
    <xdr:pic>
      <xdr:nvPicPr>
        <xdr:cNvPr id="2" name="Picture 30" hidden="1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304800"/>
          <a:ext cx="1104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142875</xdr:rowOff>
    </xdr:from>
    <xdr:to>
      <xdr:col>1</xdr:col>
      <xdr:colOff>343468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142875"/>
          <a:ext cx="886393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31750</xdr:rowOff>
    </xdr:from>
    <xdr:to>
      <xdr:col>12</xdr:col>
      <xdr:colOff>552451</xdr:colOff>
      <xdr:row>36</xdr:row>
      <xdr:rowOff>3179</xdr:rowOff>
    </xdr:to>
    <xdr:graphicFrame macro="">
      <xdr:nvGraphicFramePr>
        <xdr:cNvPr id="12360" name="Chart 1">
          <a:extLst>
            <a:ext uri="{FF2B5EF4-FFF2-40B4-BE49-F238E27FC236}">
              <a16:creationId xmlns:a16="http://schemas.microsoft.com/office/drawing/2014/main" id="{00000000-0008-0000-0100-000048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0.02118</cdr:x>
      <cdr:y>0.06043</cdr:y>
    </cdr:from>
    <cdr:to>
      <cdr:x>0.15472</cdr:x>
      <cdr:y>0.22988</cdr:y>
    </cdr:to>
    <cdr:pic>
      <cdr:nvPicPr>
        <cdr:cNvPr id="13315" name="Picture 3" descr="logo e-mail">
          <a:extLst xmlns:a="http://schemas.openxmlformats.org/drawingml/2006/main">
            <a:ext uri="{FF2B5EF4-FFF2-40B4-BE49-F238E27FC236}">
              <a16:creationId xmlns:a16="http://schemas.microsoft.com/office/drawing/2014/main" id="{1CDAD00F-CE10-BB02-DF35-DB64619B9A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64512" y="358977"/>
          <a:ext cx="1037079" cy="100660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608012</xdr:colOff>
      <xdr:row>1</xdr:row>
      <xdr:rowOff>69849</xdr:rowOff>
    </xdr:from>
    <xdr:to>
      <xdr:col>0</xdr:col>
      <xdr:colOff>1617662</xdr:colOff>
      <xdr:row>7</xdr:row>
      <xdr:rowOff>90486</xdr:rowOff>
    </xdr:to>
    <xdr:pic>
      <xdr:nvPicPr>
        <xdr:cNvPr id="3144" name="Picture 1">
          <a:extLst>
            <a:ext uri="{FF2B5EF4-FFF2-40B4-BE49-F238E27FC236}">
              <a16:creationId xmlns:a16="http://schemas.microsoft.com/office/drawing/2014/main" id="{00000000-0008-0000-0200-00004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8012" y="234949"/>
          <a:ext cx="1009650" cy="94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114926</xdr:rowOff>
    </xdr:from>
    <xdr:to>
      <xdr:col>1</xdr:col>
      <xdr:colOff>539749</xdr:colOff>
      <xdr:row>6</xdr:row>
      <xdr:rowOff>147638</xdr:rowOff>
    </xdr:to>
    <xdr:pic>
      <xdr:nvPicPr>
        <xdr:cNvPr id="7240" name="Picture 2">
          <a:extLst>
            <a:ext uri="{FF2B5EF4-FFF2-40B4-BE49-F238E27FC236}">
              <a16:creationId xmlns:a16="http://schemas.microsoft.com/office/drawing/2014/main" id="{00000000-0008-0000-0400-00004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599" y="114926"/>
          <a:ext cx="1073150" cy="98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310281</xdr:colOff>
      <xdr:row>3</xdr:row>
      <xdr:rowOff>102918</xdr:rowOff>
    </xdr:from>
    <xdr:to>
      <xdr:col>0</xdr:col>
      <xdr:colOff>1289050</xdr:colOff>
      <xdr:row>9</xdr:row>
      <xdr:rowOff>47626</xdr:rowOff>
    </xdr:to>
    <xdr:pic>
      <xdr:nvPicPr>
        <xdr:cNvPr id="6234" name="Picture 1">
          <a:extLst>
            <a:ext uri="{FF2B5EF4-FFF2-40B4-BE49-F238E27FC236}">
              <a16:creationId xmlns:a16="http://schemas.microsoft.com/office/drawing/2014/main" id="{00000000-0008-0000-0500-00005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281" y="598218"/>
          <a:ext cx="978769" cy="935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1023938</xdr:colOff>
      <xdr:row>8</xdr:row>
      <xdr:rowOff>130175</xdr:rowOff>
    </xdr:to>
    <xdr:pic>
      <xdr:nvPicPr>
        <xdr:cNvPr id="2" name="Picture 30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209550"/>
          <a:ext cx="1100138" cy="96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249238</xdr:colOff>
      <xdr:row>3</xdr:row>
      <xdr:rowOff>14287</xdr:rowOff>
    </xdr:from>
    <xdr:to>
      <xdr:col>2</xdr:col>
      <xdr:colOff>701676</xdr:colOff>
      <xdr:row>9</xdr:row>
      <xdr:rowOff>11331</xdr:rowOff>
    </xdr:to>
    <xdr:pic>
      <xdr:nvPicPr>
        <xdr:cNvPr id="4" name="3 Imagen" descr="Logo Portuaria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38" y="509587"/>
          <a:ext cx="1042988" cy="9876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0</xdr:rowOff>
    </xdr:from>
    <xdr:to>
      <xdr:col>1</xdr:col>
      <xdr:colOff>628650</xdr:colOff>
      <xdr:row>8</xdr:row>
      <xdr:rowOff>103188</xdr:rowOff>
    </xdr:to>
    <xdr:pic>
      <xdr:nvPicPr>
        <xdr:cNvPr id="1276" name="Picture 30" hidden="1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90500"/>
          <a:ext cx="1104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142999</xdr:rowOff>
    </xdr:from>
    <xdr:to>
      <xdr:col>1</xdr:col>
      <xdr:colOff>461962</xdr:colOff>
      <xdr:row>7</xdr:row>
      <xdr:rowOff>22224</xdr:rowOff>
    </xdr:to>
    <xdr:pic>
      <xdr:nvPicPr>
        <xdr:cNvPr id="1278" name="Picture 2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142999"/>
          <a:ext cx="1004888" cy="94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555624</xdr:colOff>
      <xdr:row>22</xdr:row>
      <xdr:rowOff>5553</xdr:rowOff>
    </xdr:from>
    <xdr:to>
      <xdr:col>7</xdr:col>
      <xdr:colOff>39686</xdr:colOff>
      <xdr:row>50</xdr:row>
      <xdr:rowOff>71436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EF82A3-36A4-DBC4-A55E-D04C04EC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358071</xdr:colOff>
      <xdr:row>2</xdr:row>
      <xdr:rowOff>95250</xdr:rowOff>
    </xdr:from>
    <xdr:to>
      <xdr:col>1</xdr:col>
      <xdr:colOff>1420073</xdr:colOff>
      <xdr:row>7</xdr:row>
      <xdr:rowOff>155574</xdr:rowOff>
    </xdr:to>
    <xdr:pic>
      <xdr:nvPicPr>
        <xdr:cNvPr id="4" name="Picture 1" descr="logo e-mail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921" y="260350"/>
          <a:ext cx="1062002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40.92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56.6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l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F24"/>
  <sheetViews>
    <sheetView showGridLines="0" showRowColHeaders="0" tabSelected="1" zoomScale="120" zoomScaleNormal="120" workbookViewId="0"/>
  </sheetViews>
  <sheetFormatPr baseColWidth="10" defaultRowHeight="12.75" x14ac:dyDescent="0.2"/>
  <cols>
    <col min="5" max="5" width="12.140625" customWidth="1"/>
    <col min="6" max="6" width="18.7109375" customWidth="1"/>
  </cols>
  <sheetData>
    <row r="20" spans="1:6" x14ac:dyDescent="0.2">
      <c r="A20" s="294" t="s">
        <v>107</v>
      </c>
      <c r="B20" s="294"/>
      <c r="C20" s="294"/>
      <c r="D20" s="294"/>
      <c r="E20" s="294"/>
      <c r="F20" s="294"/>
    </row>
    <row r="22" spans="1:6" ht="15" customHeight="1" x14ac:dyDescent="0.2">
      <c r="A22" s="294" t="s">
        <v>106</v>
      </c>
      <c r="B22" s="294"/>
      <c r="C22" s="294"/>
      <c r="D22" s="294"/>
      <c r="E22" s="294"/>
      <c r="F22" s="294"/>
    </row>
    <row r="23" spans="1:6" ht="15" customHeight="1" x14ac:dyDescent="0.2">
      <c r="A23" s="294"/>
      <c r="B23" s="294"/>
      <c r="C23" s="294"/>
      <c r="D23" s="294"/>
      <c r="E23" s="294"/>
      <c r="F23" s="294"/>
    </row>
    <row r="24" spans="1:6" ht="15" customHeight="1" x14ac:dyDescent="0.2">
      <c r="A24" s="294" t="s">
        <v>84</v>
      </c>
      <c r="B24" s="294"/>
      <c r="C24" s="294"/>
      <c r="D24" s="294"/>
      <c r="E24" s="294"/>
      <c r="F24" s="294"/>
    </row>
  </sheetData>
  <sheetProtection password="CA1B" sheet="1" objects="1" scenarios="1" formatCells="0" formatColumns="0" formatRows="0" insertColumns="0" insertRows="0" insertHyperlinks="0" deleteColumns="0" deleteRows="0" sort="0" autoFilter="0" pivotTables="0"/>
  <mergeCells count="4">
    <mergeCell ref="A22:F22"/>
    <mergeCell ref="A23:F23"/>
    <mergeCell ref="A24:F24"/>
    <mergeCell ref="A20:F20"/>
  </mergeCells>
  <phoneticPr fontId="10" type="noConversion"/>
  <printOptions horizontalCentered="1" verticalCentered="1"/>
  <pageMargins left="0.75" right="0.75" top="1" bottom="1" header="0.51181102362204722" footer="0.51181102362204722"/>
  <pageSetup paperSize="9" scale="8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Q28"/>
  <sheetViews>
    <sheetView showGridLines="0" showRowColHeaders="0" zoomScale="150" zoomScaleNormal="150" workbookViewId="0"/>
  </sheetViews>
  <sheetFormatPr baseColWidth="10" defaultRowHeight="12.75" x14ac:dyDescent="0.2"/>
  <cols>
    <col min="3" max="3" width="10.28515625" customWidth="1"/>
    <col min="5" max="5" width="13.5703125" customWidth="1"/>
  </cols>
  <sheetData>
    <row r="6" spans="1:17" ht="14.25" x14ac:dyDescent="0.2">
      <c r="A6" s="293" t="s">
        <v>132</v>
      </c>
      <c r="B6" s="293"/>
      <c r="C6" s="293"/>
      <c r="D6" s="293"/>
      <c r="E6" s="293"/>
      <c r="F6" s="293"/>
      <c r="G6" s="293"/>
      <c r="H6" s="293"/>
      <c r="I6" s="293"/>
      <c r="J6" s="57"/>
      <c r="K6" s="57"/>
      <c r="L6" s="57"/>
    </row>
    <row r="7" spans="1:17" ht="12" customHeight="1" x14ac:dyDescent="0.2">
      <c r="A7" s="14"/>
      <c r="B7" s="14"/>
      <c r="C7" s="14"/>
      <c r="D7" s="296"/>
      <c r="E7" s="296"/>
      <c r="F7" s="296"/>
      <c r="G7" s="296"/>
      <c r="H7" s="2"/>
    </row>
    <row r="8" spans="1:17" ht="14.25" x14ac:dyDescent="0.2">
      <c r="A8" s="293" t="s">
        <v>145</v>
      </c>
      <c r="B8" s="293"/>
      <c r="C8" s="293"/>
      <c r="D8" s="293"/>
      <c r="E8" s="293"/>
      <c r="F8" s="293"/>
      <c r="G8" s="293"/>
      <c r="H8" s="293"/>
      <c r="I8" s="293"/>
      <c r="J8" s="57"/>
      <c r="K8" s="57"/>
      <c r="L8" s="57"/>
    </row>
    <row r="9" spans="1:17" ht="13.5" thickBot="1" x14ac:dyDescent="0.25"/>
    <row r="10" spans="1:17" x14ac:dyDescent="0.2">
      <c r="D10" s="224" t="s">
        <v>13</v>
      </c>
      <c r="E10" s="225" t="s">
        <v>4</v>
      </c>
    </row>
    <row r="11" spans="1:17" ht="15" customHeight="1" x14ac:dyDescent="0.2">
      <c r="D11" s="230" t="s">
        <v>73</v>
      </c>
      <c r="E11" s="226">
        <v>197875</v>
      </c>
      <c r="P11" s="61"/>
    </row>
    <row r="12" spans="1:17" ht="15" customHeight="1" x14ac:dyDescent="0.2">
      <c r="D12" s="98">
        <v>1</v>
      </c>
      <c r="E12" s="226">
        <v>192517</v>
      </c>
      <c r="Q12" s="58"/>
    </row>
    <row r="13" spans="1:17" ht="15" customHeight="1" x14ac:dyDescent="0.2">
      <c r="D13" s="230" t="s">
        <v>72</v>
      </c>
      <c r="E13" s="226">
        <v>177116</v>
      </c>
    </row>
    <row r="14" spans="1:17" ht="15" customHeight="1" x14ac:dyDescent="0.2">
      <c r="D14" s="98">
        <v>6</v>
      </c>
      <c r="E14" s="226">
        <v>11000</v>
      </c>
      <c r="P14" s="58"/>
    </row>
    <row r="15" spans="1:17" ht="15" customHeight="1" x14ac:dyDescent="0.2">
      <c r="D15" s="98">
        <v>10</v>
      </c>
      <c r="E15" s="226">
        <v>0</v>
      </c>
    </row>
    <row r="16" spans="1:17" ht="15" customHeight="1" x14ac:dyDescent="0.2">
      <c r="D16" s="98">
        <v>12</v>
      </c>
      <c r="E16" s="226">
        <v>0</v>
      </c>
      <c r="O16" s="58"/>
    </row>
    <row r="17" spans="1:14" ht="13.5" thickBot="1" x14ac:dyDescent="0.25">
      <c r="D17" s="227" t="s">
        <v>9</v>
      </c>
      <c r="E17" s="228">
        <f>SUM(E11:E16)</f>
        <v>578508</v>
      </c>
    </row>
    <row r="19" spans="1:14" x14ac:dyDescent="0.2">
      <c r="C19" s="28" t="s">
        <v>59</v>
      </c>
      <c r="N19" s="229"/>
    </row>
    <row r="21" spans="1:14" x14ac:dyDescent="0.2">
      <c r="A21" s="3"/>
      <c r="B21" s="3"/>
      <c r="H21" s="3"/>
    </row>
    <row r="28" spans="1:14" x14ac:dyDescent="0.2">
      <c r="H28" s="12"/>
    </row>
  </sheetData>
  <sheetProtection algorithmName="SHA-512" hashValue="gjd4l09H8kip2YfL5BzQ/5mAGuC8o1F9b/iPFCKoYmjyPNy7LLvdCrs2/8zLSOCPtu6lX2xC4vduDJh/EPvfwg==" saltValue="9PxAN2a/ggOVjPGudqWxa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16">
    <sortCondition descending="1" ref="E11:E16"/>
  </sortState>
  <mergeCells count="3">
    <mergeCell ref="D7:G7"/>
    <mergeCell ref="A6:I6"/>
    <mergeCell ref="A8:I8"/>
  </mergeCells>
  <pageMargins left="0.7" right="0.7" top="0.75" bottom="0.75" header="0.3" footer="0.3"/>
  <pageSetup paperSize="9" orientation="landscape" r:id="rId1"/>
  <ignoredErrors>
    <ignoredError sqref="D1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7"/>
  <sheetViews>
    <sheetView showGridLines="0" showRowColHeaders="0" zoomScale="150" zoomScaleNormal="150" workbookViewId="0"/>
  </sheetViews>
  <sheetFormatPr baseColWidth="10" defaultRowHeight="12.75" x14ac:dyDescent="0.2"/>
  <cols>
    <col min="1" max="1" width="33.5703125" customWidth="1"/>
    <col min="2" max="2" width="9.42578125" customWidth="1"/>
    <col min="3" max="3" width="10.42578125" customWidth="1"/>
    <col min="4" max="4" width="12.42578125" customWidth="1"/>
    <col min="5" max="7" width="10.28515625" customWidth="1"/>
    <col min="8" max="8" width="9.7109375" customWidth="1"/>
    <col min="9" max="9" width="9.140625" customWidth="1"/>
    <col min="10" max="11" width="9.85546875" customWidth="1"/>
    <col min="12" max="13" width="10.42578125" customWidth="1"/>
    <col min="14" max="14" width="13.140625" customWidth="1"/>
    <col min="15" max="15" width="14.140625" customWidth="1"/>
    <col min="16" max="16" width="10" customWidth="1"/>
    <col min="17" max="17" width="10.140625" customWidth="1"/>
    <col min="18" max="18" width="14.140625" customWidth="1"/>
  </cols>
  <sheetData>
    <row r="1" spans="1:22" ht="12.75" customHeight="1" x14ac:dyDescent="0.2"/>
    <row r="2" spans="1:22" ht="12.75" customHeight="1" x14ac:dyDescent="0.2"/>
    <row r="3" spans="1:22" ht="12.75" customHeight="1" x14ac:dyDescent="0.2"/>
    <row r="4" spans="1:22" ht="12.75" customHeight="1" x14ac:dyDescent="0.2">
      <c r="A4" s="293" t="s">
        <v>10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</row>
    <row r="5" spans="1:22" ht="12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2" ht="12.75" customHeight="1" x14ac:dyDescent="0.2">
      <c r="A6" s="293" t="s">
        <v>91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</row>
    <row r="7" spans="1:22" ht="12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22" ht="12.75" customHeight="1" x14ac:dyDescent="0.2">
      <c r="A8" s="293" t="s">
        <v>147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</row>
    <row r="9" spans="1:22" ht="12.7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22" ht="12.7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22" ht="12.75" customHeight="1" thickBot="1" x14ac:dyDescent="0.25"/>
    <row r="12" spans="1:22" ht="21.75" thickBot="1" x14ac:dyDescent="0.25">
      <c r="A12" s="82" t="s">
        <v>8</v>
      </c>
      <c r="B12" s="38" t="s">
        <v>92</v>
      </c>
      <c r="C12" s="38" t="s">
        <v>7</v>
      </c>
      <c r="D12" s="38" t="s">
        <v>71</v>
      </c>
      <c r="E12" s="38" t="s">
        <v>45</v>
      </c>
      <c r="F12" s="38" t="s">
        <v>98</v>
      </c>
      <c r="G12" s="38" t="s">
        <v>46</v>
      </c>
      <c r="H12" s="38" t="s">
        <v>47</v>
      </c>
      <c r="I12" s="38" t="s">
        <v>38</v>
      </c>
      <c r="J12" s="38" t="s">
        <v>44</v>
      </c>
      <c r="K12" s="38" t="s">
        <v>41</v>
      </c>
      <c r="L12" s="38" t="s">
        <v>133</v>
      </c>
      <c r="M12" s="38" t="s">
        <v>48</v>
      </c>
      <c r="N12" s="38" t="s">
        <v>96</v>
      </c>
      <c r="O12" s="38" t="s">
        <v>66</v>
      </c>
      <c r="P12" s="38" t="s">
        <v>49</v>
      </c>
      <c r="Q12" s="134" t="s">
        <v>119</v>
      </c>
      <c r="R12" s="38" t="s">
        <v>39</v>
      </c>
      <c r="S12" s="38" t="s">
        <v>0</v>
      </c>
      <c r="T12" s="38" t="s">
        <v>75</v>
      </c>
      <c r="U12" s="83" t="s">
        <v>67</v>
      </c>
      <c r="V12" s="81" t="s">
        <v>9</v>
      </c>
    </row>
    <row r="13" spans="1:22" ht="15.95" customHeight="1" x14ac:dyDescent="0.2">
      <c r="A13" s="75" t="s">
        <v>80</v>
      </c>
      <c r="B13" s="147">
        <v>0</v>
      </c>
      <c r="C13" s="43">
        <v>0</v>
      </c>
      <c r="D13" s="43">
        <v>219643</v>
      </c>
      <c r="E13" s="43">
        <v>11000</v>
      </c>
      <c r="F13" s="43">
        <v>29037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54294</v>
      </c>
      <c r="S13" s="43">
        <v>141351</v>
      </c>
      <c r="T13" s="43">
        <v>0</v>
      </c>
      <c r="U13" s="44">
        <v>0</v>
      </c>
      <c r="V13" s="280">
        <f t="shared" ref="V13:V26" si="0">SUM(B13:U13)</f>
        <v>455325</v>
      </c>
    </row>
    <row r="14" spans="1:22" ht="15.95" customHeight="1" x14ac:dyDescent="0.2">
      <c r="A14" s="75" t="s">
        <v>123</v>
      </c>
      <c r="B14" s="147">
        <v>0</v>
      </c>
      <c r="C14" s="43">
        <v>0</v>
      </c>
      <c r="D14" s="43">
        <v>65686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51157</v>
      </c>
      <c r="S14" s="43">
        <v>272467</v>
      </c>
      <c r="T14" s="43">
        <v>0</v>
      </c>
      <c r="U14" s="44">
        <v>0</v>
      </c>
      <c r="V14" s="280">
        <f t="shared" si="0"/>
        <v>389310</v>
      </c>
    </row>
    <row r="15" spans="1:22" ht="15.95" customHeight="1" x14ac:dyDescent="0.2">
      <c r="A15" s="75" t="s">
        <v>103</v>
      </c>
      <c r="B15" s="147">
        <v>0</v>
      </c>
      <c r="C15" s="43">
        <v>0</v>
      </c>
      <c r="D15" s="43">
        <v>94980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66698</v>
      </c>
      <c r="S15" s="43">
        <v>44220</v>
      </c>
      <c r="T15" s="43">
        <v>0</v>
      </c>
      <c r="U15" s="44">
        <v>0</v>
      </c>
      <c r="V15" s="280">
        <f t="shared" si="0"/>
        <v>205898</v>
      </c>
    </row>
    <row r="16" spans="1:22" ht="15.95" customHeight="1" x14ac:dyDescent="0.2">
      <c r="A16" s="75" t="s">
        <v>121</v>
      </c>
      <c r="B16" s="147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20338</v>
      </c>
      <c r="S16" s="43">
        <v>135984</v>
      </c>
      <c r="T16" s="43">
        <v>0</v>
      </c>
      <c r="U16" s="44">
        <v>0</v>
      </c>
      <c r="V16" s="280">
        <f t="shared" si="0"/>
        <v>156322</v>
      </c>
    </row>
    <row r="17" spans="1:22" ht="15.95" customHeight="1" x14ac:dyDescent="0.2">
      <c r="A17" s="75" t="s">
        <v>196</v>
      </c>
      <c r="B17" s="147">
        <v>0</v>
      </c>
      <c r="C17" s="43">
        <v>30000</v>
      </c>
      <c r="D17" s="43">
        <v>108176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/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4">
        <v>0</v>
      </c>
      <c r="V17" s="280">
        <f t="shared" si="0"/>
        <v>138176</v>
      </c>
    </row>
    <row r="18" spans="1:22" ht="15.95" customHeight="1" x14ac:dyDescent="0.2">
      <c r="A18" s="75" t="s">
        <v>97</v>
      </c>
      <c r="B18" s="147">
        <v>0</v>
      </c>
      <c r="C18" s="43">
        <v>0</v>
      </c>
      <c r="D18" s="43">
        <v>99785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4">
        <v>0</v>
      </c>
      <c r="V18" s="280">
        <f t="shared" si="0"/>
        <v>99785</v>
      </c>
    </row>
    <row r="19" spans="1:22" ht="15.95" customHeight="1" x14ac:dyDescent="0.2">
      <c r="A19" s="75" t="s">
        <v>169</v>
      </c>
      <c r="B19" s="147">
        <v>0</v>
      </c>
      <c r="C19" s="43">
        <v>98552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4">
        <v>0</v>
      </c>
      <c r="V19" s="280">
        <f t="shared" si="0"/>
        <v>98552</v>
      </c>
    </row>
    <row r="20" spans="1:22" ht="15.95" customHeight="1" x14ac:dyDescent="0.2">
      <c r="A20" s="75" t="s">
        <v>95</v>
      </c>
      <c r="B20" s="147">
        <v>0</v>
      </c>
      <c r="C20" s="43">
        <v>0</v>
      </c>
      <c r="D20" s="43">
        <v>28464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23995</v>
      </c>
      <c r="T20" s="43">
        <v>0</v>
      </c>
      <c r="U20" s="44">
        <v>0</v>
      </c>
      <c r="V20" s="280">
        <f t="shared" si="0"/>
        <v>52459</v>
      </c>
    </row>
    <row r="21" spans="1:22" ht="15.95" customHeight="1" x14ac:dyDescent="0.2">
      <c r="A21" s="75" t="s">
        <v>197</v>
      </c>
      <c r="B21" s="147">
        <v>0</v>
      </c>
      <c r="C21" s="43">
        <v>49730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/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4">
        <v>0</v>
      </c>
      <c r="V21" s="280">
        <f t="shared" si="0"/>
        <v>49730</v>
      </c>
    </row>
    <row r="22" spans="1:22" ht="15.95" customHeight="1" x14ac:dyDescent="0.2">
      <c r="A22" s="75" t="s">
        <v>93</v>
      </c>
      <c r="B22" s="147">
        <v>0</v>
      </c>
      <c r="C22" s="43">
        <v>0</v>
      </c>
      <c r="D22" s="43">
        <v>5000</v>
      </c>
      <c r="E22" s="43">
        <v>0</v>
      </c>
      <c r="F22" s="43">
        <v>925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18000</v>
      </c>
      <c r="S22" s="43">
        <v>18000</v>
      </c>
      <c r="T22" s="43">
        <v>0</v>
      </c>
      <c r="U22" s="44">
        <v>0</v>
      </c>
      <c r="V22" s="280">
        <f t="shared" si="0"/>
        <v>41925</v>
      </c>
    </row>
    <row r="23" spans="1:22" ht="15.95" customHeight="1" x14ac:dyDescent="0.2">
      <c r="A23" s="75" t="s">
        <v>111</v>
      </c>
      <c r="B23" s="147">
        <v>0</v>
      </c>
      <c r="C23" s="43">
        <v>0</v>
      </c>
      <c r="D23" s="43">
        <v>16500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22760</v>
      </c>
      <c r="T23" s="43">
        <v>0</v>
      </c>
      <c r="U23" s="44">
        <v>0</v>
      </c>
      <c r="V23" s="280">
        <f t="shared" si="0"/>
        <v>39260</v>
      </c>
    </row>
    <row r="24" spans="1:22" ht="15.95" customHeight="1" x14ac:dyDescent="0.2">
      <c r="A24" s="75" t="s">
        <v>104</v>
      </c>
      <c r="B24" s="147">
        <v>0</v>
      </c>
      <c r="C24" s="43">
        <v>0</v>
      </c>
      <c r="D24" s="43">
        <v>0</v>
      </c>
      <c r="E24" s="43">
        <v>11000</v>
      </c>
      <c r="F24" s="43">
        <v>19830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276</v>
      </c>
      <c r="S24" s="43">
        <v>0</v>
      </c>
      <c r="T24" s="43">
        <v>0</v>
      </c>
      <c r="U24" s="44">
        <v>0</v>
      </c>
      <c r="V24" s="280">
        <f t="shared" si="0"/>
        <v>31106</v>
      </c>
    </row>
    <row r="25" spans="1:22" ht="15.95" customHeight="1" x14ac:dyDescent="0.2">
      <c r="A25" s="75" t="s">
        <v>62</v>
      </c>
      <c r="B25" s="147">
        <v>0</v>
      </c>
      <c r="C25" s="43">
        <v>0</v>
      </c>
      <c r="D25" s="43">
        <v>20235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4">
        <v>0</v>
      </c>
      <c r="V25" s="280">
        <f t="shared" si="0"/>
        <v>20235</v>
      </c>
    </row>
    <row r="26" spans="1:22" ht="15.95" customHeight="1" thickBot="1" x14ac:dyDescent="0.25">
      <c r="A26" s="75" t="s">
        <v>198</v>
      </c>
      <c r="B26" s="147">
        <v>0</v>
      </c>
      <c r="C26" s="43">
        <v>0</v>
      </c>
      <c r="D26" s="43">
        <v>5200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4">
        <v>0</v>
      </c>
      <c r="V26" s="280">
        <f t="shared" si="0"/>
        <v>5200</v>
      </c>
    </row>
    <row r="27" spans="1:22" ht="15.95" customHeight="1" thickBot="1" x14ac:dyDescent="0.25">
      <c r="A27" s="84" t="s">
        <v>76</v>
      </c>
      <c r="B27" s="148">
        <f t="shared" ref="B27:K27" si="1">SUM(B13:B26)</f>
        <v>0</v>
      </c>
      <c r="C27" s="149">
        <f t="shared" si="1"/>
        <v>178282</v>
      </c>
      <c r="D27" s="80">
        <f t="shared" si="1"/>
        <v>663669</v>
      </c>
      <c r="E27" s="80">
        <f t="shared" si="1"/>
        <v>22000</v>
      </c>
      <c r="F27" s="80">
        <f t="shared" si="1"/>
        <v>49792</v>
      </c>
      <c r="G27" s="80">
        <f t="shared" si="1"/>
        <v>0</v>
      </c>
      <c r="H27" s="80">
        <f t="shared" si="1"/>
        <v>0</v>
      </c>
      <c r="I27" s="80">
        <f t="shared" si="1"/>
        <v>0</v>
      </c>
      <c r="J27" s="80">
        <f t="shared" si="1"/>
        <v>0</v>
      </c>
      <c r="K27" s="80">
        <f t="shared" si="1"/>
        <v>0</v>
      </c>
      <c r="L27" s="80"/>
      <c r="M27" s="80">
        <f t="shared" ref="M27:V27" si="2">SUM(M13:M26)</f>
        <v>0</v>
      </c>
      <c r="N27" s="80">
        <f t="shared" si="2"/>
        <v>0</v>
      </c>
      <c r="O27" s="80">
        <f t="shared" si="2"/>
        <v>0</v>
      </c>
      <c r="P27" s="80">
        <f t="shared" si="2"/>
        <v>0</v>
      </c>
      <c r="Q27" s="80">
        <f t="shared" si="2"/>
        <v>0</v>
      </c>
      <c r="R27" s="80">
        <f t="shared" si="2"/>
        <v>210763</v>
      </c>
      <c r="S27" s="80">
        <f t="shared" si="2"/>
        <v>658777</v>
      </c>
      <c r="T27" s="80">
        <f t="shared" si="2"/>
        <v>0</v>
      </c>
      <c r="U27" s="80">
        <f t="shared" si="2"/>
        <v>0</v>
      </c>
      <c r="V27" s="85">
        <f t="shared" si="2"/>
        <v>1783283</v>
      </c>
    </row>
    <row r="28" spans="1:22" ht="15.95" customHeight="1" x14ac:dyDescent="0.2"/>
    <row r="29" spans="1:22" ht="15.95" customHeight="1" x14ac:dyDescent="0.2"/>
    <row r="30" spans="1:22" ht="15.95" customHeight="1" x14ac:dyDescent="0.2"/>
    <row r="31" spans="1:22" ht="15.95" customHeight="1" x14ac:dyDescent="0.2"/>
    <row r="32" spans="1:22" ht="15.95" customHeight="1" x14ac:dyDescent="0.2"/>
    <row r="33" ht="15.95" customHeight="1" x14ac:dyDescent="0.2"/>
    <row r="34" ht="15.95" customHeight="1" x14ac:dyDescent="0.2"/>
    <row r="35" ht="15.95" customHeight="1" x14ac:dyDescent="0.2"/>
    <row r="36" ht="15.95" customHeight="1" x14ac:dyDescent="0.2"/>
    <row r="37" ht="15.95" customHeight="1" x14ac:dyDescent="0.2"/>
  </sheetData>
  <sheetProtection algorithmName="SHA-512" hashValue="6by3TWtAsE+XBYSqhNxNtpauUOzxf3jvyk0b613McnEGBsOe8l1mpGPZpDpv/wizCxgdJVlUP4k9lj29aVfA6Q==" saltValue="c1A1vc00e/uKFHTvzY/fU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13:V26">
    <sortCondition descending="1" ref="V13:V26" customList="Mayor a menor"/>
  </sortState>
  <mergeCells count="3">
    <mergeCell ref="A4:R4"/>
    <mergeCell ref="A6:R6"/>
    <mergeCell ref="A8:R8"/>
  </mergeCells>
  <pageMargins left="0.7" right="0.7" top="0.75" bottom="0.75" header="0.3" footer="0.3"/>
  <pageSetup paperSize="9"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showGridLines="0" showRowColHeaders="0" zoomScale="150" zoomScaleNormal="150" workbookViewId="0"/>
  </sheetViews>
  <sheetFormatPr baseColWidth="10" defaultRowHeight="12.75" x14ac:dyDescent="0.2"/>
  <cols>
    <col min="1" max="1" width="3" customWidth="1"/>
    <col min="2" max="2" width="35.42578125" customWidth="1"/>
    <col min="3" max="3" width="11.28515625" customWidth="1"/>
    <col min="7" max="7" width="10.28515625" customWidth="1"/>
    <col min="9" max="9" width="10.140625" customWidth="1"/>
  </cols>
  <sheetData>
    <row r="1" spans="1:11" ht="12.75" customHeight="1" x14ac:dyDescent="0.2">
      <c r="A1" s="78"/>
      <c r="B1" s="78"/>
      <c r="C1" s="78"/>
      <c r="D1" s="78"/>
    </row>
    <row r="2" spans="1:11" ht="12.75" customHeight="1" x14ac:dyDescent="0.2">
      <c r="A2" s="78"/>
      <c r="B2" s="78"/>
      <c r="C2" s="78"/>
      <c r="D2" s="78"/>
    </row>
    <row r="3" spans="1:11" ht="12.75" customHeight="1" x14ac:dyDescent="0.2">
      <c r="A3" s="78"/>
      <c r="B3" s="78"/>
      <c r="C3" s="78"/>
      <c r="D3" s="78"/>
    </row>
    <row r="4" spans="1:11" ht="12.75" customHeight="1" x14ac:dyDescent="0.2">
      <c r="A4" s="78"/>
      <c r="B4" s="78"/>
      <c r="C4" s="78"/>
      <c r="D4" s="78"/>
    </row>
    <row r="5" spans="1:11" ht="12.75" customHeight="1" x14ac:dyDescent="0.2">
      <c r="A5" s="78"/>
      <c r="B5" s="78"/>
      <c r="C5" s="78"/>
      <c r="D5" s="78"/>
    </row>
    <row r="6" spans="1:11" ht="12.75" customHeight="1" x14ac:dyDescent="0.2">
      <c r="A6" s="293" t="s">
        <v>94</v>
      </c>
      <c r="B6" s="293"/>
      <c r="C6" s="293"/>
      <c r="D6" s="293"/>
      <c r="E6" s="293"/>
      <c r="F6" s="293"/>
      <c r="G6" s="293"/>
      <c r="H6" s="293"/>
      <c r="I6" s="293"/>
      <c r="J6" s="293"/>
    </row>
    <row r="7" spans="1:11" ht="12.75" customHeight="1" x14ac:dyDescent="0.2">
      <c r="A7" s="57"/>
      <c r="B7" s="57"/>
      <c r="C7" s="57"/>
      <c r="D7" s="57"/>
    </row>
    <row r="8" spans="1:11" ht="12.75" customHeight="1" x14ac:dyDescent="0.2">
      <c r="A8" s="293" t="s">
        <v>147</v>
      </c>
      <c r="B8" s="293"/>
      <c r="C8" s="293"/>
      <c r="D8" s="293"/>
      <c r="E8" s="293"/>
      <c r="F8" s="293"/>
      <c r="G8" s="293"/>
      <c r="H8" s="293"/>
      <c r="I8" s="293"/>
      <c r="J8" s="293"/>
    </row>
    <row r="9" spans="1:11" ht="12.75" customHeight="1" x14ac:dyDescent="0.2">
      <c r="A9" s="21"/>
      <c r="B9" s="21"/>
      <c r="C9" s="21"/>
      <c r="D9" s="21"/>
    </row>
    <row r="10" spans="1:11" ht="12.75" customHeight="1" x14ac:dyDescent="0.2">
      <c r="A10" s="293" t="s">
        <v>77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</row>
    <row r="11" spans="1:11" ht="12.7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12.75" customHeight="1" thickBot="1" x14ac:dyDescent="0.25"/>
    <row r="13" spans="1:11" ht="15.95" customHeight="1" thickBot="1" x14ac:dyDescent="0.25">
      <c r="B13" s="87" t="s">
        <v>78</v>
      </c>
      <c r="C13" s="88" t="s">
        <v>85</v>
      </c>
      <c r="D13" s="88" t="s">
        <v>86</v>
      </c>
      <c r="E13" s="88" t="s">
        <v>87</v>
      </c>
      <c r="F13" s="88" t="s">
        <v>88</v>
      </c>
      <c r="G13" s="93" t="s">
        <v>118</v>
      </c>
      <c r="H13" s="93" t="s">
        <v>102</v>
      </c>
      <c r="I13" s="93" t="s">
        <v>112</v>
      </c>
      <c r="J13" s="89" t="s">
        <v>9</v>
      </c>
      <c r="K13" s="16"/>
    </row>
    <row r="14" spans="1:11" ht="15.95" customHeight="1" thickBot="1" x14ac:dyDescent="0.25">
      <c r="B14" s="166" t="s">
        <v>123</v>
      </c>
      <c r="C14" s="76">
        <v>6703</v>
      </c>
      <c r="D14" s="76">
        <v>5301</v>
      </c>
      <c r="E14" s="76">
        <v>0</v>
      </c>
      <c r="F14" s="76">
        <v>0</v>
      </c>
      <c r="G14" s="76">
        <v>0</v>
      </c>
      <c r="H14" s="76">
        <v>0</v>
      </c>
      <c r="I14" s="108">
        <v>0</v>
      </c>
      <c r="J14" s="94">
        <f t="shared" ref="J14" si="0">SUM(C14:I14)</f>
        <v>12004</v>
      </c>
      <c r="K14" s="16"/>
    </row>
    <row r="15" spans="1:11" ht="15" customHeight="1" thickBot="1" x14ac:dyDescent="0.25">
      <c r="B15" s="86" t="s">
        <v>9</v>
      </c>
      <c r="C15" s="91">
        <f>SUM(C14:C14)</f>
        <v>6703</v>
      </c>
      <c r="D15" s="91">
        <f>SUM(D14:D14)</f>
        <v>5301</v>
      </c>
      <c r="E15" s="91">
        <f>SUM(E14:E14)</f>
        <v>0</v>
      </c>
      <c r="F15" s="91">
        <f>SUM(F14:F14)</f>
        <v>0</v>
      </c>
      <c r="G15" s="91">
        <f>SUM(G14:G14)</f>
        <v>0</v>
      </c>
      <c r="H15" s="91">
        <f>SUM(H14:H14)</f>
        <v>0</v>
      </c>
      <c r="I15" s="91">
        <f>SUM(I14:I14)</f>
        <v>0</v>
      </c>
      <c r="J15" s="90">
        <f>SUM(J14:J14)</f>
        <v>12004</v>
      </c>
      <c r="K15" s="16"/>
    </row>
    <row r="16" spans="1:11" x14ac:dyDescent="0.2"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21" spans="1:4" ht="15.95" customHeight="1" x14ac:dyDescent="0.2"/>
    <row r="22" spans="1:4" ht="18" customHeight="1" x14ac:dyDescent="0.2"/>
    <row r="23" spans="1:4" ht="15.95" customHeight="1" x14ac:dyDescent="0.2"/>
    <row r="32" spans="1:4" ht="14.25" x14ac:dyDescent="0.2">
      <c r="A32" s="78"/>
      <c r="B32" s="78"/>
      <c r="C32" s="79"/>
      <c r="D32" s="79"/>
    </row>
  </sheetData>
  <sheetProtection algorithmName="SHA-512" hashValue="IZ8rKByO1OoveaFiSKIbwa2V6XaL9Rb8KaFWVf52inih/L4nc7l8jeBOvoglUKZhix61caSoUkRd70/QyCi6dA==" saltValue="gZXThlO+InHoTllRgIVBU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14:J14">
    <sortCondition descending="1" ref="J14" customList="Mayor a menor"/>
  </sortState>
  <mergeCells count="3">
    <mergeCell ref="A10:K10"/>
    <mergeCell ref="A6:J6"/>
    <mergeCell ref="A8:J8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N27"/>
  <sheetViews>
    <sheetView showGridLines="0" showRowColHeaders="0" zoomScale="150" zoomScaleNormal="150" zoomScaleSheetLayoutView="120" workbookViewId="0"/>
  </sheetViews>
  <sheetFormatPr baseColWidth="10" defaultRowHeight="12.75" x14ac:dyDescent="0.2"/>
  <cols>
    <col min="2" max="2" width="7.28515625" customWidth="1"/>
    <col min="3" max="3" width="12.140625" customWidth="1"/>
    <col min="4" max="4" width="10.5703125" customWidth="1"/>
    <col min="5" max="5" width="10.140625" customWidth="1"/>
    <col min="6" max="6" width="10.85546875" customWidth="1"/>
  </cols>
  <sheetData>
    <row r="6" spans="1:14" ht="14.25" customHeight="1" x14ac:dyDescent="0.2">
      <c r="A6" s="293" t="s">
        <v>100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</row>
    <row r="7" spans="1:14" ht="14.25" x14ac:dyDescent="0.2">
      <c r="A7" s="14"/>
      <c r="B7" s="14"/>
      <c r="C7" s="296"/>
      <c r="D7" s="296"/>
      <c r="E7" s="296"/>
      <c r="F7" s="296"/>
      <c r="G7" s="2"/>
    </row>
    <row r="8" spans="1:14" ht="14.25" x14ac:dyDescent="0.2">
      <c r="A8" s="293" t="s">
        <v>147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</row>
    <row r="9" spans="1:14" x14ac:dyDescent="0.2">
      <c r="C9" s="296"/>
      <c r="D9" s="296"/>
      <c r="E9" s="296"/>
      <c r="F9" s="296"/>
      <c r="N9" s="61"/>
    </row>
    <row r="10" spans="1:14" x14ac:dyDescent="0.2">
      <c r="C10" s="1"/>
      <c r="D10" s="1"/>
      <c r="E10" s="1"/>
      <c r="F10" s="1"/>
    </row>
    <row r="11" spans="1:14" ht="13.5" thickBot="1" x14ac:dyDescent="0.25"/>
    <row r="12" spans="1:14" ht="17.100000000000001" customHeight="1" thickBot="1" x14ac:dyDescent="0.25">
      <c r="D12" s="300" t="s">
        <v>101</v>
      </c>
      <c r="E12" s="301"/>
      <c r="F12" s="301"/>
      <c r="G12" s="301"/>
      <c r="H12" s="302"/>
    </row>
    <row r="13" spans="1:14" ht="17.100000000000001" customHeight="1" thickBot="1" x14ac:dyDescent="0.25">
      <c r="C13" s="160" t="s">
        <v>58</v>
      </c>
      <c r="D13" s="161">
        <v>1</v>
      </c>
      <c r="E13" s="161">
        <v>3</v>
      </c>
      <c r="F13" s="161" t="s">
        <v>72</v>
      </c>
      <c r="G13" s="161">
        <v>6</v>
      </c>
      <c r="H13" s="161">
        <v>10</v>
      </c>
      <c r="I13" s="162">
        <v>12</v>
      </c>
    </row>
    <row r="14" spans="1:14" ht="18" customHeight="1" x14ac:dyDescent="0.2">
      <c r="C14" s="138" t="s">
        <v>57</v>
      </c>
      <c r="D14" s="139">
        <v>431111</v>
      </c>
      <c r="E14" s="139">
        <v>374387</v>
      </c>
      <c r="F14" s="139">
        <v>388277</v>
      </c>
      <c r="G14" s="140">
        <v>11000</v>
      </c>
      <c r="H14" s="140">
        <v>12004</v>
      </c>
      <c r="I14" s="141">
        <v>0</v>
      </c>
    </row>
    <row r="15" spans="1:14" ht="18" customHeight="1" thickBot="1" x14ac:dyDescent="0.25">
      <c r="C15" s="98" t="s">
        <v>110</v>
      </c>
      <c r="D15" s="95">
        <v>192517</v>
      </c>
      <c r="E15" s="95">
        <v>197875</v>
      </c>
      <c r="F15" s="95">
        <v>177116</v>
      </c>
      <c r="G15" s="96">
        <v>11000</v>
      </c>
      <c r="H15" s="96">
        <v>0</v>
      </c>
      <c r="I15" s="97">
        <v>0</v>
      </c>
    </row>
    <row r="16" spans="1:14" ht="17.100000000000001" customHeight="1" thickBot="1" x14ac:dyDescent="0.25">
      <c r="C16" s="163" t="s">
        <v>9</v>
      </c>
      <c r="D16" s="161">
        <f t="shared" ref="D16:I16" si="0">SUM(D14:D15)</f>
        <v>623628</v>
      </c>
      <c r="E16" s="161">
        <f t="shared" si="0"/>
        <v>572262</v>
      </c>
      <c r="F16" s="164">
        <f t="shared" si="0"/>
        <v>565393</v>
      </c>
      <c r="G16" s="164">
        <f t="shared" si="0"/>
        <v>22000</v>
      </c>
      <c r="H16" s="164">
        <f t="shared" si="0"/>
        <v>12004</v>
      </c>
      <c r="I16" s="165">
        <f t="shared" si="0"/>
        <v>0</v>
      </c>
      <c r="J16" s="116"/>
    </row>
    <row r="17" spans="1:11" x14ac:dyDescent="0.2">
      <c r="A17" s="3"/>
      <c r="B17" s="3"/>
      <c r="C17" s="35"/>
      <c r="D17" s="35"/>
      <c r="E17" s="35"/>
      <c r="F17" s="92"/>
      <c r="G17" s="3"/>
    </row>
    <row r="27" spans="1:11" x14ac:dyDescent="0.2">
      <c r="K27" s="99"/>
    </row>
  </sheetData>
  <sheetProtection algorithmName="SHA-512" hashValue="vlqD6J3P6c5eMASyXNRZieal9MmPXGPGRkTLFHEJ1p8Cuud7WKztBmPVJXvdINyssqt7hkGNw84dLGMc87Ap3w==" saltValue="1g1dyI2S/Xnxkbe7tel6kw==" spinCount="100000" sheet="1" formatCells="0" formatColumns="0" formatRows="0" insertColumns="0" insertRows="0" insertHyperlinks="0" deleteColumns="0" deleteRows="0" sort="0" autoFilter="0" pivotTables="0"/>
  <mergeCells count="5">
    <mergeCell ref="D12:H12"/>
    <mergeCell ref="C7:F7"/>
    <mergeCell ref="C9:F9"/>
    <mergeCell ref="A6:K6"/>
    <mergeCell ref="A8:K8"/>
  </mergeCells>
  <pageMargins left="0.7" right="0.7" top="0.75" bottom="0.75" header="0.3" footer="0.3"/>
  <pageSetup paperSize="9" orientation="landscape" r:id="rId1"/>
  <ignoredErrors>
    <ignoredError sqref="D16:E16 G16:I16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7:E18"/>
  <sheetViews>
    <sheetView showGridLines="0" showRowColHeaders="0" zoomScale="150" zoomScaleNormal="150" workbookViewId="0"/>
  </sheetViews>
  <sheetFormatPr baseColWidth="10" defaultRowHeight="12.75" x14ac:dyDescent="0.2"/>
  <cols>
    <col min="1" max="1" width="9.42578125" customWidth="1"/>
    <col min="2" max="2" width="22" customWidth="1"/>
    <col min="3" max="3" width="20.85546875" customWidth="1"/>
    <col min="4" max="5" width="18.28515625" customWidth="1"/>
  </cols>
  <sheetData>
    <row r="7" spans="1:5" ht="14.25" customHeight="1" x14ac:dyDescent="0.2">
      <c r="B7" s="293" t="s">
        <v>79</v>
      </c>
      <c r="C7" s="293"/>
      <c r="D7" s="293"/>
    </row>
    <row r="8" spans="1:5" ht="14.25" x14ac:dyDescent="0.2">
      <c r="A8" s="14"/>
      <c r="B8" s="296"/>
      <c r="C8" s="296"/>
      <c r="D8" s="296"/>
      <c r="E8" s="2"/>
    </row>
    <row r="9" spans="1:5" ht="14.25" x14ac:dyDescent="0.2">
      <c r="B9" s="293" t="s">
        <v>147</v>
      </c>
      <c r="C9" s="293"/>
      <c r="D9" s="293"/>
    </row>
    <row r="10" spans="1:5" x14ac:dyDescent="0.2">
      <c r="B10" s="296"/>
      <c r="C10" s="296"/>
      <c r="D10" s="296"/>
    </row>
    <row r="11" spans="1:5" ht="13.5" thickBot="1" x14ac:dyDescent="0.25"/>
    <row r="12" spans="1:5" ht="14.1" customHeight="1" thickBot="1" x14ac:dyDescent="0.25">
      <c r="B12" s="125" t="s">
        <v>58</v>
      </c>
      <c r="C12" s="126" t="s">
        <v>55</v>
      </c>
      <c r="D12" s="127" t="s">
        <v>56</v>
      </c>
    </row>
    <row r="13" spans="1:5" ht="17.100000000000001" customHeight="1" x14ac:dyDescent="0.2">
      <c r="B13" s="122" t="s">
        <v>57</v>
      </c>
      <c r="C13" s="123">
        <v>39</v>
      </c>
      <c r="D13" s="124">
        <v>1204775</v>
      </c>
    </row>
    <row r="14" spans="1:5" ht="17.100000000000001" customHeight="1" thickBot="1" x14ac:dyDescent="0.25">
      <c r="B14" s="154" t="s">
        <v>109</v>
      </c>
      <c r="C14" s="155">
        <v>21</v>
      </c>
      <c r="D14" s="156">
        <v>578508</v>
      </c>
    </row>
    <row r="15" spans="1:5" ht="17.100000000000001" customHeight="1" thickBot="1" x14ac:dyDescent="0.25">
      <c r="B15" s="125" t="s">
        <v>9</v>
      </c>
      <c r="C15" s="128">
        <f>SUM(C13:C14)</f>
        <v>60</v>
      </c>
      <c r="D15" s="129">
        <f>SUM(D13:D14)</f>
        <v>1783283</v>
      </c>
    </row>
    <row r="16" spans="1:5" x14ac:dyDescent="0.2">
      <c r="A16" s="3"/>
      <c r="B16" s="35"/>
      <c r="C16" s="36"/>
      <c r="D16" s="37"/>
      <c r="E16" s="3"/>
    </row>
    <row r="17" spans="1:5" x14ac:dyDescent="0.2">
      <c r="A17" s="3"/>
      <c r="B17" s="35"/>
      <c r="C17" s="36"/>
      <c r="D17" s="37"/>
      <c r="E17" s="3"/>
    </row>
    <row r="18" spans="1:5" x14ac:dyDescent="0.2">
      <c r="A18" s="3"/>
      <c r="B18" s="35"/>
      <c r="C18" s="36"/>
      <c r="D18" s="37"/>
      <c r="E18" s="3"/>
    </row>
  </sheetData>
  <sheetProtection algorithmName="SHA-512" hashValue="QAQGapv/SikyWaFg2ghIRCSZNDrzBl/gIWmdt2ghtqeMiSbXWIt0NFuXeB+HctsZYBARm3xaxbwIQXR3pXpNZA==" saltValue="29K6ouUgEixMKYbJrR1WTw==" spinCount="100000" sheet="1" formatCells="0" formatColumns="0" formatRows="0" insertColumns="0" insertRows="0" insertHyperlinks="0" deleteColumns="0" deleteRows="0" sort="0" autoFilter="0" pivotTables="0"/>
  <mergeCells count="4">
    <mergeCell ref="B7:D7"/>
    <mergeCell ref="B8:D8"/>
    <mergeCell ref="B9:D9"/>
    <mergeCell ref="B10:D10"/>
  </mergeCells>
  <phoneticPr fontId="10" type="noConversion"/>
  <pageMargins left="0.75" right="0.75" top="1" bottom="1" header="0" footer="0"/>
  <pageSetup paperSize="9" scale="120" orientation="landscape" horizontalDpi="0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C05E-18A7-4850-9E30-DBBB887ED2A2}">
  <dimension ref="A1:Q28"/>
  <sheetViews>
    <sheetView showGridLines="0" showRowColHeaders="0" zoomScale="150" zoomScaleNormal="150" workbookViewId="0"/>
  </sheetViews>
  <sheetFormatPr baseColWidth="10" defaultRowHeight="12.75" x14ac:dyDescent="0.2"/>
  <cols>
    <col min="2" max="2" width="2.42578125" customWidth="1"/>
    <col min="3" max="3" width="15" customWidth="1"/>
  </cols>
  <sheetData>
    <row r="1" spans="1:17" ht="14.25" x14ac:dyDescent="0.2">
      <c r="J1" s="57"/>
      <c r="K1" s="57"/>
      <c r="L1" s="57"/>
    </row>
    <row r="2" spans="1:17" ht="14.25" x14ac:dyDescent="0.2">
      <c r="J2" s="57"/>
      <c r="K2" s="57"/>
      <c r="L2" s="57"/>
    </row>
    <row r="3" spans="1:17" ht="14.25" x14ac:dyDescent="0.2">
      <c r="G3" s="29"/>
      <c r="H3" s="29"/>
      <c r="I3" s="29"/>
      <c r="J3" s="57"/>
    </row>
    <row r="4" spans="1:17" ht="14.25" x14ac:dyDescent="0.2">
      <c r="G4" s="29"/>
      <c r="H4" s="29"/>
      <c r="I4" s="29"/>
      <c r="J4" s="57"/>
    </row>
    <row r="5" spans="1:17" ht="14.25" x14ac:dyDescent="0.2">
      <c r="G5" s="29"/>
      <c r="H5" s="29"/>
      <c r="I5" s="29"/>
      <c r="J5" s="57"/>
    </row>
    <row r="6" spans="1:17" ht="14.25" x14ac:dyDescent="0.2">
      <c r="G6" s="29"/>
      <c r="H6" s="29"/>
      <c r="I6" s="29"/>
      <c r="J6" s="57"/>
    </row>
    <row r="7" spans="1:17" x14ac:dyDescent="0.2">
      <c r="A7" s="293" t="s">
        <v>202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</row>
    <row r="8" spans="1:17" x14ac:dyDescent="0.2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</row>
    <row r="9" spans="1:17" x14ac:dyDescent="0.2">
      <c r="A9" s="293" t="s">
        <v>148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</row>
    <row r="10" spans="1:17" x14ac:dyDescent="0.2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</row>
    <row r="11" spans="1:17" ht="14.25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ht="15" thickBot="1" x14ac:dyDescent="0.25">
      <c r="A12" s="21"/>
      <c r="B12" s="21"/>
      <c r="C12" s="21"/>
      <c r="D12" s="21"/>
      <c r="E12" s="21"/>
      <c r="F12" s="21"/>
      <c r="G12" s="57"/>
      <c r="H12" s="57"/>
      <c r="I12" s="57"/>
      <c r="J12" s="57"/>
    </row>
    <row r="13" spans="1:17" ht="13.5" thickBot="1" x14ac:dyDescent="0.25">
      <c r="A13" s="30"/>
      <c r="B13" s="30"/>
      <c r="C13" s="325" t="s">
        <v>206</v>
      </c>
      <c r="D13" s="326" t="s">
        <v>4</v>
      </c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8"/>
    </row>
    <row r="14" spans="1:17" ht="13.5" customHeight="1" thickBot="1" x14ac:dyDescent="0.25">
      <c r="A14" s="238"/>
      <c r="B14" s="238"/>
      <c r="C14" s="329" t="s">
        <v>207</v>
      </c>
      <c r="D14" s="241" t="s">
        <v>156</v>
      </c>
      <c r="E14" s="255" t="s">
        <v>157</v>
      </c>
      <c r="F14" s="255" t="s">
        <v>158</v>
      </c>
      <c r="G14" s="255" t="s">
        <v>159</v>
      </c>
      <c r="H14" s="255" t="s">
        <v>160</v>
      </c>
      <c r="I14" s="255" t="s">
        <v>161</v>
      </c>
      <c r="J14" s="255" t="s">
        <v>162</v>
      </c>
      <c r="K14" s="255" t="s">
        <v>163</v>
      </c>
      <c r="L14" s="255" t="s">
        <v>164</v>
      </c>
      <c r="M14" s="255" t="s">
        <v>165</v>
      </c>
      <c r="N14" s="255" t="s">
        <v>166</v>
      </c>
      <c r="O14" s="255" t="s">
        <v>167</v>
      </c>
      <c r="P14" s="256" t="s">
        <v>9</v>
      </c>
    </row>
    <row r="15" spans="1:17" ht="15" x14ac:dyDescent="0.25">
      <c r="A15" s="238"/>
      <c r="B15" s="238"/>
      <c r="C15" s="253" t="s">
        <v>204</v>
      </c>
      <c r="D15" s="311">
        <v>11000</v>
      </c>
      <c r="E15" s="242">
        <v>11000</v>
      </c>
      <c r="F15" s="243"/>
      <c r="G15" s="242"/>
      <c r="H15" s="243"/>
      <c r="I15" s="243"/>
      <c r="J15" s="244"/>
      <c r="K15" s="243"/>
      <c r="L15" s="243"/>
      <c r="M15" s="243"/>
      <c r="N15" s="243"/>
      <c r="O15" s="243"/>
      <c r="P15" s="245"/>
    </row>
    <row r="16" spans="1:17" ht="15" x14ac:dyDescent="0.25">
      <c r="A16" s="239"/>
      <c r="B16" s="239"/>
      <c r="C16" s="253" t="s">
        <v>7</v>
      </c>
      <c r="D16" s="312">
        <v>119982</v>
      </c>
      <c r="E16" s="246">
        <v>58300</v>
      </c>
      <c r="F16" s="247"/>
      <c r="G16" s="246"/>
      <c r="H16" s="247"/>
      <c r="I16" s="247"/>
      <c r="J16" s="248"/>
      <c r="K16" s="247"/>
      <c r="L16" s="247"/>
      <c r="M16" s="247"/>
      <c r="N16" s="247"/>
      <c r="O16" s="247"/>
      <c r="P16" s="249"/>
    </row>
    <row r="17" spans="1:16" ht="15" x14ac:dyDescent="0.25">
      <c r="A17" s="238"/>
      <c r="B17" s="238"/>
      <c r="C17" s="253" t="s">
        <v>89</v>
      </c>
      <c r="D17" s="312">
        <v>481072</v>
      </c>
      <c r="E17" s="246">
        <v>182597</v>
      </c>
      <c r="F17" s="247"/>
      <c r="G17" s="246"/>
      <c r="H17" s="247"/>
      <c r="I17" s="247"/>
      <c r="J17" s="248"/>
      <c r="K17" s="247"/>
      <c r="L17" s="247"/>
      <c r="M17" s="247"/>
      <c r="N17" s="247"/>
      <c r="O17" s="247"/>
      <c r="P17" s="249"/>
    </row>
    <row r="18" spans="1:16" ht="15" x14ac:dyDescent="0.25">
      <c r="A18" s="238"/>
      <c r="B18" s="238"/>
      <c r="C18" s="253" t="s">
        <v>39</v>
      </c>
      <c r="D18" s="312">
        <v>139857</v>
      </c>
      <c r="E18" s="246">
        <v>70906</v>
      </c>
      <c r="F18" s="247"/>
      <c r="G18" s="246"/>
      <c r="H18" s="247"/>
      <c r="I18" s="247"/>
      <c r="J18" s="248"/>
      <c r="K18" s="247"/>
      <c r="L18" s="247"/>
      <c r="M18" s="247"/>
      <c r="N18" s="247"/>
      <c r="O18" s="247"/>
      <c r="P18" s="249"/>
    </row>
    <row r="19" spans="1:16" x14ac:dyDescent="0.2">
      <c r="A19" s="238"/>
      <c r="B19" s="238"/>
      <c r="C19" s="253" t="s">
        <v>205</v>
      </c>
      <c r="D19" s="312">
        <v>49792</v>
      </c>
      <c r="E19" s="246">
        <v>0</v>
      </c>
      <c r="F19" s="247"/>
      <c r="G19" s="246"/>
      <c r="H19" s="247"/>
      <c r="I19" s="247"/>
      <c r="J19" s="250"/>
      <c r="K19" s="247"/>
      <c r="L19" s="247"/>
      <c r="M19" s="247"/>
      <c r="N19" s="247"/>
      <c r="O19" s="247"/>
      <c r="P19" s="249"/>
    </row>
    <row r="20" spans="1:16" ht="15.75" thickBot="1" x14ac:dyDescent="0.3">
      <c r="A20" s="238"/>
      <c r="B20" s="238"/>
      <c r="C20" s="253" t="s">
        <v>0</v>
      </c>
      <c r="D20" s="316">
        <v>403072</v>
      </c>
      <c r="E20" s="317">
        <v>255705</v>
      </c>
      <c r="F20" s="318"/>
      <c r="G20" s="317"/>
      <c r="H20" s="318"/>
      <c r="I20" s="318"/>
      <c r="J20" s="319"/>
      <c r="K20" s="318"/>
      <c r="L20" s="318"/>
      <c r="M20" s="318"/>
      <c r="N20" s="318"/>
      <c r="O20" s="318"/>
      <c r="P20" s="320"/>
    </row>
    <row r="21" spans="1:16" ht="13.5" customHeight="1" thickBot="1" x14ac:dyDescent="0.3">
      <c r="A21" s="238"/>
      <c r="B21" s="238"/>
      <c r="C21" s="329" t="s">
        <v>210</v>
      </c>
      <c r="D21" s="307">
        <f>SUM(D15:D20)</f>
        <v>1204775</v>
      </c>
      <c r="E21" s="314">
        <f>SUM(E15:E20)</f>
        <v>578508</v>
      </c>
      <c r="F21" s="322"/>
      <c r="G21" s="321"/>
      <c r="H21" s="322"/>
      <c r="I21" s="322"/>
      <c r="J21" s="323"/>
      <c r="K21" s="322"/>
      <c r="L21" s="322"/>
      <c r="M21" s="322"/>
      <c r="N21" s="322"/>
      <c r="O21" s="322"/>
      <c r="P21" s="324"/>
    </row>
    <row r="22" spans="1:16" ht="13.5" customHeight="1" thickBot="1" x14ac:dyDescent="0.3">
      <c r="A22" s="238"/>
      <c r="B22" s="238"/>
      <c r="C22" s="329" t="s">
        <v>208</v>
      </c>
      <c r="D22" s="330"/>
      <c r="E22" s="321"/>
      <c r="F22" s="322"/>
      <c r="G22" s="321"/>
      <c r="H22" s="322"/>
      <c r="I22" s="322"/>
      <c r="J22" s="323"/>
      <c r="K22" s="322"/>
      <c r="L22" s="322"/>
      <c r="M22" s="322"/>
      <c r="N22" s="322"/>
      <c r="O22" s="322"/>
      <c r="P22" s="324"/>
    </row>
    <row r="23" spans="1:16" ht="15" x14ac:dyDescent="0.25">
      <c r="A23" s="238"/>
      <c r="B23" s="238"/>
      <c r="C23" s="253" t="s">
        <v>85</v>
      </c>
      <c r="D23" s="311">
        <v>6703</v>
      </c>
      <c r="E23" s="242">
        <v>0</v>
      </c>
      <c r="F23" s="243"/>
      <c r="G23" s="242"/>
      <c r="H23" s="243"/>
      <c r="I23" s="243"/>
      <c r="J23" s="244"/>
      <c r="K23" s="243"/>
      <c r="L23" s="243"/>
      <c r="M23" s="243"/>
      <c r="N23" s="243"/>
      <c r="O23" s="243"/>
      <c r="P23" s="245"/>
    </row>
    <row r="24" spans="1:16" ht="15.75" thickBot="1" x14ac:dyDescent="0.3">
      <c r="A24" s="238"/>
      <c r="B24" s="238"/>
      <c r="C24" s="253" t="s">
        <v>86</v>
      </c>
      <c r="D24" s="312">
        <v>5301</v>
      </c>
      <c r="E24" s="246">
        <v>0</v>
      </c>
      <c r="F24" s="247"/>
      <c r="G24" s="246"/>
      <c r="H24" s="247"/>
      <c r="I24" s="247"/>
      <c r="J24" s="248"/>
      <c r="K24" s="247"/>
      <c r="L24" s="247"/>
      <c r="M24" s="247"/>
      <c r="N24" s="247"/>
      <c r="O24" s="247"/>
      <c r="P24" s="249"/>
    </row>
    <row r="25" spans="1:16" ht="13.5" thickBot="1" x14ac:dyDescent="0.25">
      <c r="C25" s="303" t="s">
        <v>211</v>
      </c>
      <c r="D25" s="313">
        <f>SUM(D23:D24)</f>
        <v>12004</v>
      </c>
      <c r="E25" s="315">
        <v>0</v>
      </c>
      <c r="F25" s="304"/>
      <c r="G25" s="304"/>
      <c r="H25" s="304"/>
      <c r="I25" s="304"/>
      <c r="J25" s="305"/>
      <c r="K25" s="305"/>
      <c r="L25" s="305"/>
      <c r="M25" s="304"/>
      <c r="N25" s="304"/>
      <c r="O25" s="304"/>
      <c r="P25" s="306"/>
    </row>
    <row r="26" spans="1:16" ht="13.5" thickBot="1" x14ac:dyDescent="0.25">
      <c r="C26" s="303" t="s">
        <v>209</v>
      </c>
      <c r="D26" s="313">
        <v>1216779</v>
      </c>
      <c r="E26" s="315">
        <v>578508</v>
      </c>
      <c r="F26" s="304"/>
      <c r="G26" s="304"/>
      <c r="H26" s="304"/>
      <c r="I26" s="304"/>
      <c r="J26" s="305"/>
      <c r="K26" s="305"/>
      <c r="L26" s="305"/>
      <c r="M26" s="304"/>
      <c r="N26" s="304"/>
      <c r="O26" s="304"/>
      <c r="P26" s="306"/>
    </row>
    <row r="27" spans="1:16" ht="13.5" thickBot="1" x14ac:dyDescent="0.25">
      <c r="C27" s="307" t="s">
        <v>203</v>
      </c>
      <c r="D27" s="314">
        <v>39</v>
      </c>
      <c r="E27" s="314">
        <v>21</v>
      </c>
      <c r="F27" s="308"/>
      <c r="G27" s="308"/>
      <c r="H27" s="308"/>
      <c r="I27" s="308"/>
      <c r="J27" s="309"/>
      <c r="K27" s="309"/>
      <c r="L27" s="309"/>
      <c r="M27" s="308"/>
      <c r="N27" s="308"/>
      <c r="O27" s="308"/>
      <c r="P27" s="310"/>
    </row>
    <row r="28" spans="1:16" ht="14.25" x14ac:dyDescent="0.2">
      <c r="J28" s="57"/>
      <c r="K28" s="57"/>
      <c r="L28" s="57"/>
    </row>
  </sheetData>
  <sheetProtection algorithmName="SHA-512" hashValue="bbMet1GEO32upbHb59pcdaW4qrYJNJOeIVKvJZ83eeenNNgnG0f8Q81YxNdOhSN8U9bXbFXsRezm8Gqg9zisbg==" saltValue="wttk8sexOBfJEYkwTIXp+w==" spinCount="100000" sheet="1" objects="1" scenarios="1"/>
  <mergeCells count="3">
    <mergeCell ref="A7:Q8"/>
    <mergeCell ref="A9:Q10"/>
    <mergeCell ref="D13:O1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3DDF-9C87-43EF-A1F2-BED3F95F1424}">
  <dimension ref="A1:Q44"/>
  <sheetViews>
    <sheetView showGridLines="0" zoomScale="150" zoomScaleNormal="150" workbookViewId="0"/>
  </sheetViews>
  <sheetFormatPr baseColWidth="10" defaultRowHeight="12.75" x14ac:dyDescent="0.2"/>
  <cols>
    <col min="2" max="2" width="9.140625" customWidth="1"/>
    <col min="3" max="3" width="13.42578125" customWidth="1"/>
    <col min="4" max="15" width="7.42578125" customWidth="1"/>
  </cols>
  <sheetData>
    <row r="1" spans="1:17" ht="14.25" x14ac:dyDescent="0.2">
      <c r="J1" s="57"/>
      <c r="K1" s="57"/>
      <c r="L1" s="57"/>
    </row>
    <row r="2" spans="1:17" ht="14.25" x14ac:dyDescent="0.2">
      <c r="J2" s="57"/>
      <c r="K2" s="57"/>
      <c r="L2" s="57"/>
    </row>
    <row r="3" spans="1:17" ht="14.25" x14ac:dyDescent="0.2">
      <c r="G3" s="29"/>
      <c r="H3" s="29"/>
      <c r="I3" s="29"/>
      <c r="J3" s="57"/>
    </row>
    <row r="4" spans="1:17" ht="14.25" x14ac:dyDescent="0.2">
      <c r="G4" s="29"/>
      <c r="H4" s="29"/>
      <c r="I4" s="29"/>
      <c r="J4" s="57"/>
    </row>
    <row r="5" spans="1:17" ht="14.25" x14ac:dyDescent="0.2">
      <c r="G5" s="29"/>
      <c r="H5" s="29"/>
      <c r="I5" s="29"/>
      <c r="J5" s="57"/>
    </row>
    <row r="6" spans="1:17" ht="14.25" x14ac:dyDescent="0.2">
      <c r="G6" s="29"/>
      <c r="H6" s="29"/>
      <c r="I6" s="29"/>
      <c r="J6" s="57"/>
    </row>
    <row r="7" spans="1:17" ht="14.25" customHeight="1" x14ac:dyDescent="0.2">
      <c r="A7" s="293" t="s">
        <v>54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</row>
    <row r="8" spans="1:17" ht="9.9499999999999993" customHeight="1" x14ac:dyDescent="0.2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</row>
    <row r="9" spans="1:17" ht="14.25" customHeight="1" x14ac:dyDescent="0.2">
      <c r="A9" s="293" t="s">
        <v>148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</row>
    <row r="10" spans="1:17" ht="14.25" customHeight="1" x14ac:dyDescent="0.2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</row>
    <row r="11" spans="1:17" ht="14.2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ht="15" thickBot="1" x14ac:dyDescent="0.25">
      <c r="A12" s="21"/>
      <c r="B12" s="21"/>
      <c r="C12" s="21"/>
      <c r="D12" s="21"/>
      <c r="E12" s="21"/>
      <c r="F12" s="21"/>
      <c r="G12" s="57"/>
      <c r="H12" s="57"/>
      <c r="I12" s="57"/>
      <c r="J12" s="57"/>
    </row>
    <row r="13" spans="1:17" ht="15" customHeight="1" thickBot="1" x14ac:dyDescent="0.25">
      <c r="A13" s="30"/>
      <c r="B13" s="30"/>
      <c r="D13" s="297" t="s">
        <v>4</v>
      </c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9"/>
    </row>
    <row r="14" spans="1:17" ht="13.5" thickBot="1" x14ac:dyDescent="0.25">
      <c r="A14" s="238"/>
      <c r="B14" s="238"/>
      <c r="C14" s="240" t="s">
        <v>64</v>
      </c>
      <c r="D14" s="241" t="s">
        <v>156</v>
      </c>
      <c r="E14" s="255" t="s">
        <v>157</v>
      </c>
      <c r="F14" s="255" t="s">
        <v>158</v>
      </c>
      <c r="G14" s="255" t="s">
        <v>159</v>
      </c>
      <c r="H14" s="255" t="s">
        <v>160</v>
      </c>
      <c r="I14" s="255" t="s">
        <v>161</v>
      </c>
      <c r="J14" s="255" t="s">
        <v>162</v>
      </c>
      <c r="K14" s="255" t="s">
        <v>163</v>
      </c>
      <c r="L14" s="255" t="s">
        <v>164</v>
      </c>
      <c r="M14" s="255" t="s">
        <v>165</v>
      </c>
      <c r="N14" s="255" t="s">
        <v>166</v>
      </c>
      <c r="O14" s="255" t="s">
        <v>167</v>
      </c>
      <c r="P14" s="256" t="s">
        <v>9</v>
      </c>
    </row>
    <row r="15" spans="1:17" ht="15" x14ac:dyDescent="0.25">
      <c r="A15" s="238"/>
      <c r="B15" s="238"/>
      <c r="C15" s="253" t="s">
        <v>140</v>
      </c>
      <c r="D15" s="251">
        <v>423515</v>
      </c>
      <c r="E15" s="242">
        <v>178289</v>
      </c>
      <c r="F15" s="243"/>
      <c r="G15" s="242"/>
      <c r="H15" s="243"/>
      <c r="I15" s="243"/>
      <c r="J15" s="244"/>
      <c r="K15" s="243"/>
      <c r="L15" s="243"/>
      <c r="M15" s="243"/>
      <c r="N15" s="243"/>
      <c r="O15" s="243"/>
      <c r="P15" s="245"/>
    </row>
    <row r="16" spans="1:17" ht="15" x14ac:dyDescent="0.25">
      <c r="A16" s="239"/>
      <c r="B16" s="239"/>
      <c r="C16" s="253" t="s">
        <v>139</v>
      </c>
      <c r="D16" s="252">
        <v>142867</v>
      </c>
      <c r="E16" s="246">
        <v>47700</v>
      </c>
      <c r="F16" s="247"/>
      <c r="G16" s="246"/>
      <c r="H16" s="247"/>
      <c r="I16" s="247"/>
      <c r="J16" s="248"/>
      <c r="K16" s="247"/>
      <c r="L16" s="247"/>
      <c r="M16" s="247"/>
      <c r="N16" s="247"/>
      <c r="O16" s="247"/>
      <c r="P16" s="249"/>
    </row>
    <row r="17" spans="1:16" ht="15" x14ac:dyDescent="0.25">
      <c r="A17" s="238"/>
      <c r="B17" s="238"/>
      <c r="C17" s="253" t="s">
        <v>115</v>
      </c>
      <c r="D17" s="252">
        <v>115799</v>
      </c>
      <c r="E17" s="246">
        <v>139133</v>
      </c>
      <c r="F17" s="247"/>
      <c r="G17" s="246"/>
      <c r="H17" s="247"/>
      <c r="I17" s="247"/>
      <c r="J17" s="248"/>
      <c r="K17" s="247"/>
      <c r="L17" s="247"/>
      <c r="M17" s="247"/>
      <c r="N17" s="247"/>
      <c r="O17" s="247"/>
      <c r="P17" s="249"/>
    </row>
    <row r="18" spans="1:16" ht="15" x14ac:dyDescent="0.25">
      <c r="A18" s="238"/>
      <c r="B18" s="238"/>
      <c r="C18" s="253" t="s">
        <v>61</v>
      </c>
      <c r="D18" s="252">
        <v>93730</v>
      </c>
      <c r="E18" s="246">
        <v>30000</v>
      </c>
      <c r="F18" s="247"/>
      <c r="G18" s="246"/>
      <c r="H18" s="247"/>
      <c r="I18" s="247"/>
      <c r="J18" s="248"/>
      <c r="K18" s="247"/>
      <c r="L18" s="247"/>
      <c r="M18" s="247"/>
      <c r="N18" s="247"/>
      <c r="O18" s="247"/>
      <c r="P18" s="249"/>
    </row>
    <row r="19" spans="1:16" x14ac:dyDescent="0.2">
      <c r="A19" s="238"/>
      <c r="B19" s="238"/>
      <c r="C19" s="253" t="s">
        <v>149</v>
      </c>
      <c r="D19" s="252">
        <v>71934</v>
      </c>
      <c r="E19" s="246">
        <v>0</v>
      </c>
      <c r="F19" s="247"/>
      <c r="G19" s="246"/>
      <c r="H19" s="247"/>
      <c r="I19" s="247"/>
      <c r="J19" s="250"/>
      <c r="K19" s="247"/>
      <c r="L19" s="247"/>
      <c r="M19" s="247"/>
      <c r="N19" s="247"/>
      <c r="O19" s="247"/>
      <c r="P19" s="249"/>
    </row>
    <row r="20" spans="1:16" ht="15" x14ac:dyDescent="0.25">
      <c r="A20" s="238"/>
      <c r="B20" s="238"/>
      <c r="C20" s="253" t="s">
        <v>150</v>
      </c>
      <c r="D20" s="252">
        <v>55770</v>
      </c>
      <c r="E20" s="246">
        <v>0</v>
      </c>
      <c r="F20" s="247"/>
      <c r="G20" s="246"/>
      <c r="H20" s="247"/>
      <c r="I20" s="247"/>
      <c r="J20" s="248"/>
      <c r="K20" s="247"/>
      <c r="L20" s="247"/>
      <c r="M20" s="247"/>
      <c r="N20" s="247"/>
      <c r="O20" s="247"/>
      <c r="P20" s="249"/>
    </row>
    <row r="21" spans="1:16" ht="15" x14ac:dyDescent="0.25">
      <c r="A21" s="238"/>
      <c r="B21" s="238"/>
      <c r="C21" s="253" t="s">
        <v>141</v>
      </c>
      <c r="D21" s="252">
        <v>54570</v>
      </c>
      <c r="E21" s="246">
        <v>0</v>
      </c>
      <c r="F21" s="247"/>
      <c r="G21" s="246"/>
      <c r="H21" s="247"/>
      <c r="I21" s="247"/>
      <c r="J21" s="248"/>
      <c r="K21" s="247"/>
      <c r="L21" s="247"/>
      <c r="M21" s="247"/>
      <c r="N21" s="247"/>
      <c r="O21" s="247"/>
      <c r="P21" s="249"/>
    </row>
    <row r="22" spans="1:16" ht="15" x14ac:dyDescent="0.25">
      <c r="A22" s="238"/>
      <c r="B22" s="238"/>
      <c r="C22" s="253" t="s">
        <v>122</v>
      </c>
      <c r="D22" s="252">
        <v>48963</v>
      </c>
      <c r="E22" s="246">
        <v>73044</v>
      </c>
      <c r="F22" s="247"/>
      <c r="G22" s="246"/>
      <c r="H22" s="247"/>
      <c r="I22" s="247"/>
      <c r="J22" s="248"/>
      <c r="K22" s="247"/>
      <c r="L22" s="247"/>
      <c r="M22" s="247"/>
      <c r="N22" s="247"/>
      <c r="O22" s="247"/>
      <c r="P22" s="249"/>
    </row>
    <row r="23" spans="1:16" ht="15" x14ac:dyDescent="0.25">
      <c r="A23" s="238"/>
      <c r="B23" s="238"/>
      <c r="C23" s="253" t="s">
        <v>151</v>
      </c>
      <c r="D23" s="252">
        <v>29112</v>
      </c>
      <c r="E23" s="246">
        <v>0</v>
      </c>
      <c r="F23" s="247"/>
      <c r="G23" s="246"/>
      <c r="H23" s="247"/>
      <c r="I23" s="247"/>
      <c r="J23" s="248"/>
      <c r="K23" s="247"/>
      <c r="L23" s="247"/>
      <c r="M23" s="247"/>
      <c r="N23" s="247"/>
      <c r="O23" s="247"/>
      <c r="P23" s="249"/>
    </row>
    <row r="24" spans="1:16" ht="15" x14ac:dyDescent="0.25">
      <c r="A24" s="238"/>
      <c r="B24" s="238"/>
      <c r="C24" s="253" t="s">
        <v>152</v>
      </c>
      <c r="D24" s="252">
        <v>29086</v>
      </c>
      <c r="E24" s="246">
        <v>0</v>
      </c>
      <c r="F24" s="247"/>
      <c r="G24" s="246"/>
      <c r="H24" s="247"/>
      <c r="I24" s="247"/>
      <c r="J24" s="248"/>
      <c r="K24" s="247"/>
      <c r="L24" s="247"/>
      <c r="M24" s="247"/>
      <c r="N24" s="247"/>
      <c r="O24" s="247"/>
      <c r="P24" s="249"/>
    </row>
    <row r="25" spans="1:16" ht="15" x14ac:dyDescent="0.25">
      <c r="A25" s="238"/>
      <c r="B25" s="238"/>
      <c r="C25" s="253" t="s">
        <v>153</v>
      </c>
      <c r="D25" s="252">
        <v>26252</v>
      </c>
      <c r="E25" s="246">
        <v>28300</v>
      </c>
      <c r="F25" s="247"/>
      <c r="G25" s="246"/>
      <c r="H25" s="247"/>
      <c r="I25" s="247"/>
      <c r="J25" s="248"/>
      <c r="K25" s="247"/>
      <c r="L25" s="247"/>
      <c r="M25" s="247"/>
      <c r="N25" s="247"/>
      <c r="O25" s="247"/>
      <c r="P25" s="249"/>
    </row>
    <row r="26" spans="1:16" ht="15" x14ac:dyDescent="0.25">
      <c r="A26" s="238"/>
      <c r="B26" s="238"/>
      <c r="C26" s="254" t="s">
        <v>60</v>
      </c>
      <c r="D26" s="252">
        <v>22880</v>
      </c>
      <c r="E26" s="246">
        <v>0</v>
      </c>
      <c r="F26" s="247"/>
      <c r="G26" s="246"/>
      <c r="H26" s="247"/>
      <c r="I26" s="247"/>
      <c r="J26" s="248"/>
      <c r="K26" s="248"/>
      <c r="L26" s="248"/>
      <c r="M26" s="247"/>
      <c r="N26" s="247"/>
      <c r="O26" s="247"/>
      <c r="P26" s="249"/>
    </row>
    <row r="27" spans="1:16" ht="15" x14ac:dyDescent="0.25">
      <c r="A27" s="238"/>
      <c r="B27" s="238"/>
      <c r="C27" s="254" t="s">
        <v>131</v>
      </c>
      <c r="D27" s="252">
        <v>20927</v>
      </c>
      <c r="E27" s="246">
        <v>48424</v>
      </c>
      <c r="F27" s="247"/>
      <c r="G27" s="246"/>
      <c r="H27" s="247"/>
      <c r="I27" s="247"/>
      <c r="J27" s="248"/>
      <c r="K27" s="248"/>
      <c r="L27" s="248"/>
      <c r="M27" s="247"/>
      <c r="N27" s="247"/>
      <c r="O27" s="247"/>
      <c r="P27" s="249"/>
    </row>
    <row r="28" spans="1:16" ht="15" x14ac:dyDescent="0.25">
      <c r="A28" s="238"/>
      <c r="B28" s="238"/>
      <c r="C28" s="254" t="s">
        <v>155</v>
      </c>
      <c r="D28" s="252">
        <v>20680</v>
      </c>
      <c r="E28" s="246">
        <v>0</v>
      </c>
      <c r="F28" s="247"/>
      <c r="G28" s="246"/>
      <c r="H28" s="247"/>
      <c r="I28" s="247"/>
      <c r="J28" s="248"/>
      <c r="K28" s="248"/>
      <c r="L28" s="248"/>
      <c r="M28" s="247"/>
      <c r="N28" s="247"/>
      <c r="O28" s="247"/>
      <c r="P28" s="249"/>
    </row>
    <row r="29" spans="1:16" ht="15" x14ac:dyDescent="0.25">
      <c r="A29" s="238"/>
      <c r="B29" s="238"/>
      <c r="C29" s="254" t="s">
        <v>120</v>
      </c>
      <c r="D29" s="252">
        <v>20338</v>
      </c>
      <c r="E29" s="246">
        <v>0</v>
      </c>
      <c r="F29" s="247"/>
      <c r="G29" s="246"/>
      <c r="H29" s="247"/>
      <c r="I29" s="247"/>
      <c r="J29" s="248"/>
      <c r="K29" s="248"/>
      <c r="L29" s="248"/>
      <c r="M29" s="247"/>
      <c r="N29" s="247"/>
      <c r="O29" s="247"/>
      <c r="P29" s="249"/>
    </row>
    <row r="30" spans="1:16" ht="15" x14ac:dyDescent="0.25">
      <c r="A30" s="238"/>
      <c r="B30" s="238"/>
      <c r="C30" s="254" t="s">
        <v>154</v>
      </c>
      <c r="D30" s="252">
        <v>17352</v>
      </c>
      <c r="E30" s="246">
        <v>0</v>
      </c>
      <c r="F30" s="247"/>
      <c r="G30" s="246"/>
      <c r="H30" s="247"/>
      <c r="I30" s="247"/>
      <c r="J30" s="248"/>
      <c r="K30" s="248"/>
      <c r="L30" s="248"/>
      <c r="M30" s="247"/>
      <c r="N30" s="247"/>
      <c r="O30" s="247"/>
      <c r="P30" s="249"/>
    </row>
    <row r="31" spans="1:16" ht="15" x14ac:dyDescent="0.25">
      <c r="A31" s="238"/>
      <c r="B31" s="238"/>
      <c r="C31" s="287" t="s">
        <v>135</v>
      </c>
      <c r="D31" s="252">
        <v>11000</v>
      </c>
      <c r="E31" s="246">
        <v>11000</v>
      </c>
      <c r="F31" s="247"/>
      <c r="G31" s="246"/>
      <c r="H31" s="247"/>
      <c r="I31" s="247"/>
      <c r="J31" s="248"/>
      <c r="K31" s="248"/>
      <c r="L31" s="248"/>
      <c r="M31" s="247"/>
      <c r="N31" s="247"/>
      <c r="O31" s="247"/>
      <c r="P31" s="249"/>
    </row>
    <row r="32" spans="1:16" ht="15.75" thickBot="1" x14ac:dyDescent="0.3">
      <c r="A32" s="238"/>
      <c r="B32" s="238"/>
      <c r="C32" s="281" t="s">
        <v>175</v>
      </c>
      <c r="D32" s="282">
        <v>0</v>
      </c>
      <c r="E32" s="283">
        <v>22618</v>
      </c>
      <c r="F32" s="284"/>
      <c r="G32" s="283"/>
      <c r="H32" s="284"/>
      <c r="I32" s="284"/>
      <c r="J32" s="285"/>
      <c r="K32" s="285"/>
      <c r="L32" s="285"/>
      <c r="M32" s="284"/>
      <c r="N32" s="284"/>
      <c r="O32" s="284"/>
      <c r="P32" s="286"/>
    </row>
    <row r="33" spans="3:16" ht="13.5" thickBot="1" x14ac:dyDescent="0.25">
      <c r="C33" s="257" t="s">
        <v>9</v>
      </c>
      <c r="D33" s="258">
        <f>SUM(D15:D32)</f>
        <v>1204775</v>
      </c>
      <c r="E33" s="288">
        <f>SUM(E15:E32)</f>
        <v>578508</v>
      </c>
      <c r="F33" s="259"/>
      <c r="G33" s="259"/>
      <c r="H33" s="259"/>
      <c r="I33" s="259"/>
      <c r="J33" s="260"/>
      <c r="K33" s="260"/>
      <c r="L33" s="260"/>
      <c r="M33" s="259"/>
      <c r="N33" s="259"/>
      <c r="O33" s="259"/>
      <c r="P33" s="261"/>
    </row>
    <row r="34" spans="3:16" ht="14.25" x14ac:dyDescent="0.2">
      <c r="J34" s="57"/>
      <c r="K34" s="57"/>
      <c r="L34" s="57"/>
    </row>
    <row r="35" spans="3:16" ht="14.25" x14ac:dyDescent="0.2">
      <c r="J35" s="57"/>
      <c r="K35" s="57"/>
      <c r="L35" s="57"/>
    </row>
    <row r="36" spans="3:16" ht="14.25" x14ac:dyDescent="0.2">
      <c r="J36" s="57"/>
      <c r="K36" s="57"/>
      <c r="L36" s="57"/>
    </row>
    <row r="37" spans="3:16" ht="14.25" x14ac:dyDescent="0.2">
      <c r="J37" s="57"/>
      <c r="K37" s="57"/>
      <c r="L37" s="57"/>
    </row>
    <row r="38" spans="3:16" ht="14.25" x14ac:dyDescent="0.2">
      <c r="J38" s="57"/>
      <c r="K38" s="57"/>
      <c r="L38" s="57"/>
    </row>
    <row r="39" spans="3:16" ht="14.25" x14ac:dyDescent="0.2">
      <c r="J39" s="57"/>
      <c r="K39" s="57"/>
      <c r="L39" s="57"/>
    </row>
    <row r="40" spans="3:16" ht="14.25" x14ac:dyDescent="0.2">
      <c r="J40" s="57"/>
      <c r="K40" s="57"/>
      <c r="L40" s="57"/>
    </row>
    <row r="41" spans="3:16" ht="14.25" x14ac:dyDescent="0.2">
      <c r="J41" s="57"/>
      <c r="K41" s="57"/>
      <c r="L41" s="57"/>
    </row>
    <row r="42" spans="3:16" ht="14.25" x14ac:dyDescent="0.2">
      <c r="J42" s="57"/>
      <c r="K42" s="57"/>
      <c r="L42" s="57"/>
    </row>
    <row r="43" spans="3:16" ht="14.25" x14ac:dyDescent="0.2">
      <c r="J43" s="57"/>
      <c r="K43" s="57"/>
      <c r="L43" s="57"/>
    </row>
    <row r="44" spans="3:16" x14ac:dyDescent="0.2">
      <c r="E44" s="58"/>
    </row>
  </sheetData>
  <sheetProtection algorithmName="SHA-512" hashValue="vstyHr3HqBh+9S5/LLqcnVm2u/j4fetT1P6T869HfmfXhXuev+r5TfCjPcRxUxCOB7WAnUXmVei5h3u5yn5TWg==" saltValue="wqNvdXHs+wy6f/M2f87YQg==" spinCount="100000" sheet="1" objects="1" scenarios="1"/>
  <mergeCells count="3">
    <mergeCell ref="D13:O13"/>
    <mergeCell ref="A7:Q8"/>
    <mergeCell ref="A9:Q10"/>
  </mergeCells>
  <pageMargins left="0.7" right="0.7" top="0.75" bottom="0.75" header="0.3" footer="0.3"/>
  <pageSetup paperSize="9"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L19:L118"/>
  <sheetViews>
    <sheetView workbookViewId="0">
      <selection activeCell="I19" sqref="I19"/>
    </sheetView>
  </sheetViews>
  <sheetFormatPr baseColWidth="10" defaultRowHeight="12.75" x14ac:dyDescent="0.2"/>
  <cols>
    <col min="2" max="2" width="14.85546875" customWidth="1"/>
    <col min="4" max="4" width="10.5703125" customWidth="1"/>
    <col min="8" max="8" width="14.42578125" customWidth="1"/>
  </cols>
  <sheetData>
    <row r="19" spans="12:12" ht="12.75" customHeight="1" x14ac:dyDescent="0.2"/>
    <row r="24" spans="12:12" ht="12.75" customHeight="1" x14ac:dyDescent="0.2"/>
    <row r="25" spans="12:12" ht="12.75" customHeight="1" x14ac:dyDescent="0.2">
      <c r="L25" s="59"/>
    </row>
    <row r="26" spans="12:12" ht="12.75" customHeight="1" x14ac:dyDescent="0.2">
      <c r="L26" s="59"/>
    </row>
    <row r="27" spans="12:12" ht="12.75" customHeight="1" x14ac:dyDescent="0.2">
      <c r="L27" s="59"/>
    </row>
    <row r="28" spans="12:12" ht="12.75" customHeight="1" x14ac:dyDescent="0.2">
      <c r="L28" s="59"/>
    </row>
    <row r="29" spans="12:12" ht="12.75" customHeight="1" x14ac:dyDescent="0.2">
      <c r="L29" s="59"/>
    </row>
    <row r="30" spans="12:12" ht="12.75" customHeight="1" x14ac:dyDescent="0.2">
      <c r="L30" s="59"/>
    </row>
    <row r="31" spans="12:12" ht="12.75" customHeight="1" x14ac:dyDescent="0.2">
      <c r="L31" s="59"/>
    </row>
    <row r="32" spans="12:12" ht="12.75" customHeight="1" x14ac:dyDescent="0.2">
      <c r="L32" s="59"/>
    </row>
    <row r="33" spans="12:12" ht="12.75" customHeight="1" x14ac:dyDescent="0.2">
      <c r="L33" s="59"/>
    </row>
    <row r="34" spans="12:12" ht="12.75" customHeight="1" x14ac:dyDescent="0.2">
      <c r="L34" s="59"/>
    </row>
    <row r="35" spans="12:12" ht="12.75" customHeight="1" x14ac:dyDescent="0.2">
      <c r="L35" s="59"/>
    </row>
    <row r="36" spans="12:12" ht="12.75" customHeight="1" x14ac:dyDescent="0.2">
      <c r="L36" s="59"/>
    </row>
    <row r="37" spans="12:12" ht="12.75" customHeight="1" x14ac:dyDescent="0.2">
      <c r="L37" s="59"/>
    </row>
    <row r="38" spans="12:12" ht="12.75" customHeight="1" x14ac:dyDescent="0.2">
      <c r="L38" s="59"/>
    </row>
    <row r="39" spans="12:12" ht="12.75" customHeight="1" x14ac:dyDescent="0.2">
      <c r="L39" s="59"/>
    </row>
    <row r="40" spans="12:12" ht="12.75" customHeight="1" x14ac:dyDescent="0.2">
      <c r="L40" s="59"/>
    </row>
    <row r="41" spans="12:12" ht="12.75" customHeight="1" x14ac:dyDescent="0.2">
      <c r="L41" s="59"/>
    </row>
    <row r="42" spans="12:12" ht="12.75" customHeight="1" x14ac:dyDescent="0.2">
      <c r="L42" s="59"/>
    </row>
    <row r="43" spans="12:12" ht="12.75" customHeight="1" x14ac:dyDescent="0.2">
      <c r="L43" s="59"/>
    </row>
    <row r="44" spans="12:12" ht="12.75" customHeight="1" x14ac:dyDescent="0.2">
      <c r="L44" s="59"/>
    </row>
    <row r="45" spans="12:12" ht="12.75" customHeight="1" x14ac:dyDescent="0.2">
      <c r="L45" s="59"/>
    </row>
    <row r="46" spans="12:12" ht="12.75" customHeight="1" x14ac:dyDescent="0.2">
      <c r="L46" s="59"/>
    </row>
    <row r="47" spans="12:12" ht="12.75" customHeight="1" x14ac:dyDescent="0.2">
      <c r="L47" s="59"/>
    </row>
    <row r="48" spans="12:12" ht="12.75" customHeight="1" x14ac:dyDescent="0.2">
      <c r="L48" s="59"/>
    </row>
    <row r="49" spans="12:12" ht="12.75" customHeight="1" x14ac:dyDescent="0.2">
      <c r="L49" s="59"/>
    </row>
    <row r="50" spans="12:12" ht="12.75" customHeight="1" x14ac:dyDescent="0.2">
      <c r="L50" s="59"/>
    </row>
    <row r="51" spans="12:12" ht="12.75" customHeight="1" x14ac:dyDescent="0.2">
      <c r="L51" s="59"/>
    </row>
    <row r="52" spans="12:12" ht="20.100000000000001" customHeight="1" x14ac:dyDescent="0.2">
      <c r="L52" s="59"/>
    </row>
    <row r="53" spans="12:12" ht="12.95" customHeight="1" x14ac:dyDescent="0.2">
      <c r="L53" s="59"/>
    </row>
    <row r="54" spans="12:12" ht="12.95" customHeight="1" x14ac:dyDescent="0.2">
      <c r="L54" s="59"/>
    </row>
    <row r="55" spans="12:12" ht="12.95" customHeight="1" x14ac:dyDescent="0.2">
      <c r="L55" s="59"/>
    </row>
    <row r="56" spans="12:12" ht="12.95" customHeight="1" x14ac:dyDescent="0.2">
      <c r="L56" s="59"/>
    </row>
    <row r="57" spans="12:12" ht="12.95" customHeight="1" x14ac:dyDescent="0.2">
      <c r="L57" s="59"/>
    </row>
    <row r="58" spans="12:12" ht="12.95" customHeight="1" x14ac:dyDescent="0.2"/>
    <row r="59" spans="12:12" ht="12.95" customHeight="1" x14ac:dyDescent="0.2"/>
    <row r="60" spans="12:12" ht="12.95" customHeight="1" x14ac:dyDescent="0.2"/>
    <row r="61" spans="12:12" ht="12.95" customHeight="1" x14ac:dyDescent="0.2"/>
    <row r="62" spans="12:12" ht="12.95" customHeight="1" x14ac:dyDescent="0.2"/>
    <row r="63" spans="12:12" ht="12.95" customHeight="1" x14ac:dyDescent="0.2"/>
    <row r="64" spans="12:12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T12"/>
  <sheetViews>
    <sheetView showGridLines="0" showRowColHeaders="0" zoomScale="150" zoomScaleNormal="150" workbookViewId="0"/>
  </sheetViews>
  <sheetFormatPr baseColWidth="10" defaultRowHeight="12.75" x14ac:dyDescent="0.2"/>
  <cols>
    <col min="1" max="1" width="13.7109375" customWidth="1"/>
    <col min="2" max="2" width="4.140625" customWidth="1"/>
    <col min="3" max="3" width="3.85546875" customWidth="1"/>
    <col min="4" max="4" width="19.5703125" customWidth="1"/>
    <col min="5" max="5" width="14.85546875" customWidth="1"/>
    <col min="6" max="6" width="4" customWidth="1"/>
    <col min="7" max="7" width="4.28515625" customWidth="1"/>
    <col min="8" max="8" width="10" customWidth="1"/>
    <col min="9" max="9" width="4.85546875" customWidth="1"/>
    <col min="10" max="10" width="5.85546875" customWidth="1"/>
  </cols>
  <sheetData>
    <row r="4" spans="4:20" ht="13.5" thickBot="1" x14ac:dyDescent="0.25">
      <c r="O4" s="46"/>
      <c r="S4" s="46"/>
    </row>
    <row r="5" spans="4:20" ht="13.5" thickBot="1" x14ac:dyDescent="0.25">
      <c r="D5" s="70" t="s">
        <v>3</v>
      </c>
      <c r="E5" s="71" t="s">
        <v>4</v>
      </c>
    </row>
    <row r="6" spans="4:20" x14ac:dyDescent="0.2">
      <c r="D6" s="72" t="s">
        <v>130</v>
      </c>
      <c r="E6" s="73">
        <v>255705</v>
      </c>
      <c r="H6" s="60"/>
      <c r="Q6" s="46"/>
      <c r="R6" s="46"/>
      <c r="T6" s="46"/>
    </row>
    <row r="7" spans="4:20" x14ac:dyDescent="0.2">
      <c r="D7" s="23" t="s">
        <v>129</v>
      </c>
      <c r="E7" s="24">
        <v>182597</v>
      </c>
      <c r="H7" s="60"/>
      <c r="P7" s="46"/>
    </row>
    <row r="8" spans="4:20" x14ac:dyDescent="0.2">
      <c r="D8" s="23" t="s">
        <v>70</v>
      </c>
      <c r="E8" s="24">
        <v>70906</v>
      </c>
      <c r="H8" s="60"/>
      <c r="P8" s="46"/>
    </row>
    <row r="9" spans="4:20" x14ac:dyDescent="0.2">
      <c r="D9" s="118" t="s">
        <v>168</v>
      </c>
      <c r="E9" s="115">
        <v>58300</v>
      </c>
      <c r="H9" s="60"/>
      <c r="P9" s="46"/>
    </row>
    <row r="10" spans="4:20" ht="13.5" thickBot="1" x14ac:dyDescent="0.25">
      <c r="D10" s="118" t="s">
        <v>124</v>
      </c>
      <c r="E10" s="115">
        <v>11000</v>
      </c>
      <c r="H10" s="60"/>
      <c r="P10" s="46"/>
    </row>
    <row r="11" spans="4:20" ht="13.5" thickBot="1" x14ac:dyDescent="0.25">
      <c r="D11" s="157" t="s">
        <v>1</v>
      </c>
      <c r="E11" s="158">
        <f>SUM(E6:E10)</f>
        <v>578508</v>
      </c>
      <c r="H11" s="60"/>
      <c r="P11" s="46"/>
    </row>
    <row r="12" spans="4:20" x14ac:dyDescent="0.2">
      <c r="M12" s="46"/>
    </row>
  </sheetData>
  <sheetProtection algorithmName="SHA-512" hashValue="FX9owofdmpIJEF0wERtG1ChNTyhdui8KpSiPtiFdwJoCQfw1Pi+yOw07gL59tm0dZGslMrPa7xMOiyEccZpwxw==" saltValue="xddHmtOVG+renztnXfVS3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6:E10">
    <sortCondition descending="1" ref="E6:E10"/>
  </sortState>
  <phoneticPr fontId="10" type="noConversion"/>
  <printOptions horizontalCentered="1" verticalCentered="1"/>
  <pageMargins left="0.75" right="0.75" top="1" bottom="1" header="0.51181102362204722" footer="0.51181102362204722"/>
  <pageSetup paperSize="9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5"/>
  <sheetViews>
    <sheetView showGridLines="0" showRowColHeaders="0" zoomScale="150" zoomScaleNormal="150" workbookViewId="0"/>
  </sheetViews>
  <sheetFormatPr baseColWidth="10" defaultRowHeight="12.75" x14ac:dyDescent="0.2"/>
  <cols>
    <col min="1" max="1" width="34.42578125" customWidth="1"/>
    <col min="2" max="2" width="7" customWidth="1"/>
    <col min="3" max="4" width="8.140625" customWidth="1"/>
    <col min="5" max="5" width="9.28515625" customWidth="1"/>
    <col min="6" max="7" width="9" customWidth="1"/>
    <col min="8" max="8" width="8.140625" customWidth="1"/>
    <col min="9" max="9" width="9.28515625" customWidth="1"/>
    <col min="10" max="10" width="7.7109375" customWidth="1"/>
    <col min="11" max="12" width="8.42578125" customWidth="1"/>
    <col min="13" max="13" width="8.5703125" customWidth="1"/>
    <col min="14" max="14" width="9.42578125" customWidth="1"/>
    <col min="15" max="15" width="7.28515625" customWidth="1"/>
    <col min="16" max="16" width="7.7109375" customWidth="1"/>
    <col min="17" max="17" width="8.28515625" customWidth="1"/>
    <col min="18" max="18" width="9.42578125" customWidth="1"/>
    <col min="19" max="20" width="8.7109375" customWidth="1"/>
    <col min="21" max="21" width="8.28515625" customWidth="1"/>
    <col min="22" max="22" width="9.140625" customWidth="1"/>
    <col min="23" max="23" width="9" customWidth="1"/>
    <col min="24" max="24" width="10.42578125" customWidth="1"/>
    <col min="26" max="26" width="11" customWidth="1"/>
    <col min="27" max="27" width="11.140625" customWidth="1"/>
  </cols>
  <sheetData>
    <row r="1" spans="1:54" ht="12.75" customHeight="1" x14ac:dyDescent="0.2"/>
    <row r="3" spans="1:54" ht="12" customHeight="1" x14ac:dyDescent="0.25">
      <c r="A3" s="6"/>
      <c r="B3" s="6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54" ht="12" customHeight="1" x14ac:dyDescent="0.2">
      <c r="A4" s="293" t="s">
        <v>10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</row>
    <row r="5" spans="1:54" ht="12" customHeight="1" x14ac:dyDescent="0.25">
      <c r="A5" s="15"/>
      <c r="B5" s="15"/>
      <c r="C5" s="1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54" ht="12" customHeight="1" x14ac:dyDescent="0.2">
      <c r="A6" s="293" t="s">
        <v>11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</row>
    <row r="7" spans="1:54" ht="12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54" ht="14.1" customHeight="1" x14ac:dyDescent="0.2">
      <c r="A8" s="293" t="s">
        <v>143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</row>
    <row r="9" spans="1:54" ht="12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54" ht="12" customHeight="1" x14ac:dyDescent="0.2">
      <c r="A10" s="21"/>
      <c r="B10" s="21"/>
      <c r="C10" s="21"/>
      <c r="D10" s="21"/>
      <c r="E10" s="21"/>
      <c r="F10" s="21" t="s">
        <v>59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54" ht="13.5" thickBot="1" x14ac:dyDescent="0.25"/>
    <row r="12" spans="1:54" ht="24" customHeight="1" thickBot="1" x14ac:dyDescent="0.25">
      <c r="A12" s="82" t="s">
        <v>8</v>
      </c>
      <c r="B12" s="38" t="s">
        <v>92</v>
      </c>
      <c r="C12" s="38" t="s">
        <v>7</v>
      </c>
      <c r="D12" s="38" t="s">
        <v>71</v>
      </c>
      <c r="E12" s="38" t="s">
        <v>45</v>
      </c>
      <c r="F12" s="38" t="s">
        <v>98</v>
      </c>
      <c r="G12" s="38" t="s">
        <v>46</v>
      </c>
      <c r="H12" s="38" t="s">
        <v>47</v>
      </c>
      <c r="I12" s="38" t="s">
        <v>38</v>
      </c>
      <c r="J12" s="38" t="s">
        <v>44</v>
      </c>
      <c r="K12" s="38" t="s">
        <v>41</v>
      </c>
      <c r="L12" s="38" t="s">
        <v>133</v>
      </c>
      <c r="M12" s="38" t="s">
        <v>48</v>
      </c>
      <c r="N12" s="38" t="s">
        <v>96</v>
      </c>
      <c r="O12" s="38" t="s">
        <v>66</v>
      </c>
      <c r="P12" s="38" t="s">
        <v>49</v>
      </c>
      <c r="Q12" s="134" t="s">
        <v>119</v>
      </c>
      <c r="R12" s="38" t="s">
        <v>39</v>
      </c>
      <c r="S12" s="38" t="s">
        <v>0</v>
      </c>
      <c r="T12" s="38" t="s">
        <v>75</v>
      </c>
      <c r="U12" s="83" t="s">
        <v>67</v>
      </c>
      <c r="V12" s="81" t="s">
        <v>9</v>
      </c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</row>
    <row r="13" spans="1:54" ht="15.95" customHeight="1" x14ac:dyDescent="0.2">
      <c r="A13" s="75" t="s">
        <v>80</v>
      </c>
      <c r="B13" s="147">
        <v>0</v>
      </c>
      <c r="C13" s="43">
        <v>0</v>
      </c>
      <c r="D13" s="43">
        <v>86873</v>
      </c>
      <c r="E13" s="43">
        <v>11000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/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67625</v>
      </c>
      <c r="T13" s="43">
        <v>0</v>
      </c>
      <c r="U13" s="44">
        <v>0</v>
      </c>
      <c r="V13" s="43">
        <f t="shared" ref="V13:V20" si="0">SUM(B13:U13)</f>
        <v>165498</v>
      </c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</row>
    <row r="14" spans="1:54" ht="15.95" customHeight="1" x14ac:dyDescent="0.2">
      <c r="A14" s="75" t="s">
        <v>169</v>
      </c>
      <c r="B14" s="147">
        <v>0</v>
      </c>
      <c r="C14" s="43">
        <v>28300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4">
        <v>0</v>
      </c>
      <c r="V14" s="43">
        <f t="shared" si="0"/>
        <v>28300</v>
      </c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</row>
    <row r="15" spans="1:54" ht="15.95" customHeight="1" x14ac:dyDescent="0.2">
      <c r="A15" s="75" t="s">
        <v>103</v>
      </c>
      <c r="B15" s="147">
        <v>0</v>
      </c>
      <c r="C15" s="43">
        <v>0</v>
      </c>
      <c r="D15" s="43">
        <v>67260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/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24156</v>
      </c>
      <c r="S15" s="43">
        <v>0</v>
      </c>
      <c r="T15" s="43">
        <v>0</v>
      </c>
      <c r="U15" s="44">
        <v>0</v>
      </c>
      <c r="V15" s="43">
        <f t="shared" si="0"/>
        <v>91416</v>
      </c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</row>
    <row r="16" spans="1:54" ht="15.95" customHeight="1" x14ac:dyDescent="0.2">
      <c r="A16" s="75" t="s">
        <v>121</v>
      </c>
      <c r="B16" s="147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/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47700</v>
      </c>
      <c r="T16" s="43">
        <v>0</v>
      </c>
      <c r="U16" s="44">
        <v>0</v>
      </c>
      <c r="V16" s="43">
        <f t="shared" si="0"/>
        <v>47700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15.95" customHeight="1" x14ac:dyDescent="0.2">
      <c r="A17" s="75" t="s">
        <v>126</v>
      </c>
      <c r="B17" s="147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/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38750</v>
      </c>
      <c r="S17" s="43">
        <v>98385</v>
      </c>
      <c r="T17" s="43">
        <v>0</v>
      </c>
      <c r="U17" s="44">
        <v>0</v>
      </c>
      <c r="V17" s="43">
        <f t="shared" si="0"/>
        <v>137135</v>
      </c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</row>
    <row r="18" spans="1:54" ht="15.95" customHeight="1" x14ac:dyDescent="0.2">
      <c r="A18" s="75" t="s">
        <v>95</v>
      </c>
      <c r="B18" s="147">
        <v>0</v>
      </c>
      <c r="C18" s="43">
        <v>0</v>
      </c>
      <c r="D18" s="43">
        <v>28464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/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23995</v>
      </c>
      <c r="T18" s="43">
        <v>0</v>
      </c>
      <c r="U18" s="44">
        <v>0</v>
      </c>
      <c r="V18" s="43">
        <f t="shared" si="0"/>
        <v>52459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</row>
    <row r="19" spans="1:54" ht="15.95" customHeight="1" x14ac:dyDescent="0.2">
      <c r="A19" s="75" t="s">
        <v>170</v>
      </c>
      <c r="B19" s="147">
        <v>0</v>
      </c>
      <c r="C19" s="43">
        <v>30000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4">
        <v>0</v>
      </c>
      <c r="V19" s="43">
        <f t="shared" si="0"/>
        <v>30000</v>
      </c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5.95" customHeight="1" thickBot="1" x14ac:dyDescent="0.25">
      <c r="A20" s="75" t="s">
        <v>93</v>
      </c>
      <c r="B20" s="147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8000</v>
      </c>
      <c r="S20" s="43">
        <v>18000</v>
      </c>
      <c r="T20" s="43">
        <v>0</v>
      </c>
      <c r="U20" s="44">
        <v>0</v>
      </c>
      <c r="V20" s="43">
        <f t="shared" si="0"/>
        <v>26000</v>
      </c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</row>
    <row r="21" spans="1:54" ht="20.100000000000001" customHeight="1" thickBot="1" x14ac:dyDescent="0.25">
      <c r="A21" s="84" t="s">
        <v>76</v>
      </c>
      <c r="B21" s="148">
        <f t="shared" ref="B21:K21" si="1">SUM(B13:B20)</f>
        <v>0</v>
      </c>
      <c r="C21" s="149">
        <f t="shared" si="1"/>
        <v>58300</v>
      </c>
      <c r="D21" s="80">
        <f t="shared" si="1"/>
        <v>182597</v>
      </c>
      <c r="E21" s="80">
        <f t="shared" si="1"/>
        <v>11000</v>
      </c>
      <c r="F21" s="80">
        <f t="shared" si="1"/>
        <v>0</v>
      </c>
      <c r="G21" s="80">
        <f t="shared" si="1"/>
        <v>0</v>
      </c>
      <c r="H21" s="80">
        <f t="shared" si="1"/>
        <v>0</v>
      </c>
      <c r="I21" s="80">
        <f t="shared" si="1"/>
        <v>0</v>
      </c>
      <c r="J21" s="80">
        <f t="shared" si="1"/>
        <v>0</v>
      </c>
      <c r="K21" s="80">
        <f t="shared" si="1"/>
        <v>0</v>
      </c>
      <c r="L21" s="80"/>
      <c r="M21" s="80">
        <f t="shared" ref="M21:V21" si="2">SUM(M13:M20)</f>
        <v>0</v>
      </c>
      <c r="N21" s="80">
        <f t="shared" si="2"/>
        <v>0</v>
      </c>
      <c r="O21" s="80">
        <f t="shared" si="2"/>
        <v>0</v>
      </c>
      <c r="P21" s="80">
        <f t="shared" si="2"/>
        <v>0</v>
      </c>
      <c r="Q21" s="80">
        <f t="shared" si="2"/>
        <v>0</v>
      </c>
      <c r="R21" s="80">
        <f t="shared" si="2"/>
        <v>70906</v>
      </c>
      <c r="S21" s="80">
        <f t="shared" si="2"/>
        <v>255705</v>
      </c>
      <c r="T21" s="80">
        <f t="shared" si="2"/>
        <v>0</v>
      </c>
      <c r="U21" s="80">
        <f t="shared" si="2"/>
        <v>0</v>
      </c>
      <c r="V21" s="85">
        <f t="shared" si="2"/>
        <v>578508</v>
      </c>
    </row>
    <row r="25" spans="1:54" x14ac:dyDescent="0.2">
      <c r="R25" t="s">
        <v>68</v>
      </c>
    </row>
  </sheetData>
  <sheetProtection algorithmName="SHA-512" hashValue="ZkRo2mpRKFuPVe5K82qBL6xKx+4JWulsPw7FJ9kyCwhyKbXEyqBRwziw+ATPPwzl5SKXDp+ZpwFMIkwdriY0gQ==" saltValue="61339GW9qIdz4tyv/nUV9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caseSensitive="1" ref="A13:V20">
    <sortCondition descending="1" ref="V13:V20" customList="Mayor a menor"/>
  </sortState>
  <mergeCells count="3">
    <mergeCell ref="A4:V4"/>
    <mergeCell ref="A6:V6"/>
    <mergeCell ref="A8:V8"/>
  </mergeCells>
  <phoneticPr fontId="10" type="noConversion"/>
  <printOptions verticalCentered="1"/>
  <pageMargins left="1.1811023622047245" right="0.59055118110236227" top="1.1811023622047245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showGridLines="0" showRowColHeaders="0" zoomScale="150" zoomScaleNormal="150" workbookViewId="0"/>
  </sheetViews>
  <sheetFormatPr baseColWidth="10" defaultRowHeight="12.75" x14ac:dyDescent="0.2"/>
  <cols>
    <col min="3" max="3" width="35.7109375" customWidth="1"/>
    <col min="4" max="5" width="23.140625" customWidth="1"/>
    <col min="8" max="8" width="18" customWidth="1"/>
  </cols>
  <sheetData>
    <row r="1" spans="1:12" ht="12.75" customHeight="1" x14ac:dyDescent="0.2"/>
    <row r="2" spans="1:12" ht="12.75" customHeight="1" x14ac:dyDescent="0.2"/>
    <row r="3" spans="1:12" ht="12.75" customHeight="1" x14ac:dyDescent="0.2"/>
    <row r="4" spans="1:12" ht="12.75" customHeight="1" x14ac:dyDescent="0.25">
      <c r="A4" s="6"/>
      <c r="B4" s="2"/>
      <c r="C4" s="2"/>
      <c r="D4" s="8"/>
      <c r="E4" s="2"/>
      <c r="F4" s="2"/>
      <c r="G4" s="2"/>
      <c r="H4" s="2"/>
      <c r="I4" s="10"/>
      <c r="J4" s="10"/>
      <c r="K4" s="10"/>
      <c r="L4" s="10"/>
    </row>
    <row r="5" spans="1:12" ht="12.75" customHeight="1" x14ac:dyDescent="0.2"/>
    <row r="6" spans="1:12" ht="12.75" customHeight="1" x14ac:dyDescent="0.2"/>
    <row r="7" spans="1:12" ht="12.75" customHeight="1" x14ac:dyDescent="0.2"/>
    <row r="8" spans="1:12" ht="12.75" customHeight="1" x14ac:dyDescent="0.2">
      <c r="C8" s="295" t="s">
        <v>18</v>
      </c>
      <c r="D8" s="295"/>
      <c r="E8" s="9"/>
    </row>
    <row r="9" spans="1:12" ht="12.75" customHeight="1" x14ac:dyDescent="0.2">
      <c r="D9" s="14"/>
      <c r="E9" s="9"/>
    </row>
    <row r="10" spans="1:12" ht="12.75" customHeight="1" x14ac:dyDescent="0.2">
      <c r="C10" s="295" t="s">
        <v>144</v>
      </c>
      <c r="D10" s="295"/>
      <c r="E10" s="9"/>
    </row>
    <row r="11" spans="1:12" ht="12.75" customHeight="1" x14ac:dyDescent="0.2">
      <c r="D11" s="13"/>
      <c r="E11" s="9"/>
    </row>
    <row r="12" spans="1:12" ht="12.75" customHeight="1" x14ac:dyDescent="0.2">
      <c r="C12" s="295" t="s">
        <v>19</v>
      </c>
      <c r="D12" s="295"/>
      <c r="E12" s="25"/>
    </row>
    <row r="13" spans="1:12" ht="12.75" customHeight="1" x14ac:dyDescent="0.2">
      <c r="C13" s="146"/>
      <c r="D13" s="146"/>
      <c r="E13" s="25"/>
    </row>
    <row r="14" spans="1:12" ht="12.75" customHeight="1" x14ac:dyDescent="0.2">
      <c r="D14" s="9"/>
      <c r="E14" s="9"/>
    </row>
    <row r="15" spans="1:12" ht="12.75" customHeight="1" thickBot="1" x14ac:dyDescent="0.25"/>
    <row r="16" spans="1:12" ht="17.100000000000001" customHeight="1" thickBot="1" x14ac:dyDescent="0.25">
      <c r="C16" s="64" t="s">
        <v>3</v>
      </c>
      <c r="D16" s="150" t="s">
        <v>4</v>
      </c>
      <c r="E16" s="16"/>
    </row>
    <row r="17" spans="3:5" ht="17.100000000000001" customHeight="1" x14ac:dyDescent="0.2">
      <c r="C17" s="153" t="s">
        <v>130</v>
      </c>
      <c r="D17" s="74">
        <v>255705</v>
      </c>
      <c r="E17" s="16"/>
    </row>
    <row r="18" spans="3:5" ht="17.100000000000001" customHeight="1" x14ac:dyDescent="0.2">
      <c r="C18" s="151" t="s">
        <v>129</v>
      </c>
      <c r="D18" s="152">
        <v>182597</v>
      </c>
      <c r="E18" s="16"/>
    </row>
    <row r="19" spans="3:5" ht="17.100000000000001" customHeight="1" x14ac:dyDescent="0.2">
      <c r="C19" s="151" t="s">
        <v>70</v>
      </c>
      <c r="D19" s="152">
        <v>70906</v>
      </c>
      <c r="E19" s="16"/>
    </row>
    <row r="20" spans="3:5" ht="17.100000000000001" customHeight="1" thickBot="1" x14ac:dyDescent="0.25">
      <c r="C20" s="119" t="s">
        <v>171</v>
      </c>
      <c r="D20" s="77">
        <v>58300</v>
      </c>
      <c r="E20" s="16"/>
    </row>
    <row r="21" spans="3:5" ht="17.100000000000001" customHeight="1" thickBot="1" x14ac:dyDescent="0.25">
      <c r="C21" s="151" t="s">
        <v>124</v>
      </c>
      <c r="D21" s="152">
        <v>11000</v>
      </c>
      <c r="E21" s="16"/>
    </row>
    <row r="22" spans="3:5" ht="13.5" thickBot="1" x14ac:dyDescent="0.25">
      <c r="C22" s="64" t="s">
        <v>9</v>
      </c>
      <c r="D22" s="145">
        <f>SUM(D17:D21)</f>
        <v>578508</v>
      </c>
      <c r="E22" s="16"/>
    </row>
    <row r="23" spans="3:5" x14ac:dyDescent="0.2">
      <c r="C23" s="16"/>
      <c r="D23" s="16"/>
      <c r="E23" s="16"/>
    </row>
    <row r="24" spans="3:5" x14ac:dyDescent="0.2">
      <c r="C24" s="16"/>
      <c r="D24" s="16"/>
      <c r="E24" s="16"/>
    </row>
    <row r="27" spans="3:5" ht="17.100000000000001" customHeight="1" x14ac:dyDescent="0.2"/>
    <row r="28" spans="3:5" ht="17.100000000000001" customHeight="1" x14ac:dyDescent="0.2"/>
    <row r="29" spans="3:5" ht="17.100000000000001" customHeight="1" x14ac:dyDescent="0.2"/>
    <row r="31" spans="3:5" ht="17.100000000000001" customHeight="1" x14ac:dyDescent="0.2"/>
    <row r="32" spans="3:5" ht="17.100000000000001" customHeight="1" x14ac:dyDescent="0.2"/>
  </sheetData>
  <sheetProtection algorithmName="SHA-512" hashValue="6oN8K3VB8WWU8gGxICJRj+ubccygPP7EvUwix3m3CdyRS26H4PisSC1T72CUSfWTLB4xT23rtPcnRHcUEidTLA==" saltValue="TvNDMqjcZKnBI7lq3Mgia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7:D21">
    <sortCondition descending="1" ref="D17:D21" customList="Mayor a menor"/>
  </sortState>
  <mergeCells count="3">
    <mergeCell ref="C8:D8"/>
    <mergeCell ref="C10:D10"/>
    <mergeCell ref="C12:D12"/>
  </mergeCells>
  <phoneticPr fontId="10" type="noConversion"/>
  <printOptions horizontalCentered="1"/>
  <pageMargins left="0.78740157480314965" right="1.5748031496062993" top="1.1811023622047245" bottom="0.98425196850393704" header="0.51181102362204722" footer="0.51181102362204722"/>
  <pageSetup paperSize="9" scale="70" orientation="portrait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N104"/>
  <sheetViews>
    <sheetView showGridLines="0" showRowColHeaders="0" zoomScale="150" zoomScaleNormal="150" workbookViewId="0"/>
  </sheetViews>
  <sheetFormatPr baseColWidth="10" defaultRowHeight="12.75" x14ac:dyDescent="0.2"/>
  <cols>
    <col min="1" max="1" width="34.7109375" customWidth="1"/>
    <col min="2" max="2" width="6.5703125" customWidth="1"/>
    <col min="3" max="3" width="13" customWidth="1"/>
    <col min="4" max="4" width="35.7109375" customWidth="1"/>
    <col min="5" max="5" width="20.42578125" customWidth="1"/>
    <col min="6" max="6" width="10" customWidth="1"/>
    <col min="7" max="7" width="17.42578125" customWidth="1"/>
    <col min="8" max="8" width="18.28515625" customWidth="1"/>
  </cols>
  <sheetData>
    <row r="3" spans="1:14" ht="12.95" customHeight="1" x14ac:dyDescent="0.2">
      <c r="A3" s="21"/>
    </row>
    <row r="4" spans="1:14" ht="12.95" customHeight="1" x14ac:dyDescent="0.2">
      <c r="A4" s="21"/>
    </row>
    <row r="5" spans="1:14" ht="12.95" customHeight="1" x14ac:dyDescent="0.2">
      <c r="A5" s="293" t="s">
        <v>2</v>
      </c>
      <c r="B5" s="293"/>
      <c r="C5" s="293"/>
      <c r="D5" s="293"/>
      <c r="E5" s="293"/>
      <c r="F5" s="293"/>
      <c r="G5" s="293"/>
    </row>
    <row r="6" spans="1:14" ht="12.95" customHeight="1" x14ac:dyDescent="0.25">
      <c r="A6" s="14"/>
      <c r="B6" s="17"/>
      <c r="C6" s="17"/>
      <c r="D6" s="18"/>
      <c r="E6" s="18"/>
      <c r="F6" s="18"/>
      <c r="G6" s="18"/>
      <c r="I6" s="19"/>
      <c r="J6" s="20"/>
      <c r="K6" s="20"/>
      <c r="L6" s="20"/>
      <c r="M6" s="20"/>
      <c r="N6" s="20"/>
    </row>
    <row r="7" spans="1:14" ht="12.95" customHeight="1" x14ac:dyDescent="0.2">
      <c r="A7" s="293" t="s">
        <v>145</v>
      </c>
      <c r="B7" s="293"/>
      <c r="C7" s="293"/>
      <c r="D7" s="293"/>
      <c r="E7" s="293"/>
      <c r="F7" s="293"/>
      <c r="G7" s="293"/>
      <c r="I7" s="20"/>
      <c r="J7" s="20"/>
      <c r="K7" s="20"/>
      <c r="L7" s="20"/>
      <c r="M7" s="20"/>
      <c r="N7" s="20"/>
    </row>
    <row r="8" spans="1:14" ht="12.95" customHeight="1" x14ac:dyDescent="0.2">
      <c r="A8" s="21"/>
      <c r="B8" s="21"/>
      <c r="C8" s="21"/>
      <c r="D8" s="21"/>
      <c r="E8" s="21"/>
      <c r="F8" s="21"/>
      <c r="G8" s="21"/>
      <c r="I8" s="20"/>
      <c r="J8" s="20"/>
      <c r="K8" s="20"/>
      <c r="L8" s="20"/>
      <c r="M8" s="20"/>
      <c r="N8" s="20"/>
    </row>
    <row r="9" spans="1:14" ht="12.95" customHeight="1" x14ac:dyDescent="0.2">
      <c r="A9" s="21"/>
      <c r="B9" s="21"/>
      <c r="C9" s="21"/>
      <c r="D9" s="21"/>
      <c r="E9" s="21"/>
      <c r="F9" s="21"/>
      <c r="G9" s="21"/>
      <c r="I9" s="20"/>
      <c r="J9" s="20"/>
      <c r="K9" s="20"/>
      <c r="L9" s="20"/>
      <c r="M9" s="20"/>
      <c r="N9" s="20"/>
    </row>
    <row r="10" spans="1:14" ht="12.95" customHeight="1" x14ac:dyDescent="0.2">
      <c r="A10" s="21"/>
      <c r="B10" s="21"/>
      <c r="C10" s="21"/>
      <c r="D10" s="21"/>
      <c r="E10" s="21"/>
      <c r="F10" s="21"/>
      <c r="G10" s="21"/>
      <c r="I10" s="20"/>
      <c r="J10" s="20"/>
      <c r="K10" s="20"/>
      <c r="L10" s="20"/>
      <c r="M10" s="20"/>
      <c r="N10" s="20"/>
    </row>
    <row r="11" spans="1:14" ht="12.95" customHeight="1" x14ac:dyDescent="0.2">
      <c r="A11" s="21"/>
      <c r="B11" s="21"/>
      <c r="C11" s="21"/>
      <c r="D11" s="21"/>
      <c r="E11" s="21"/>
      <c r="F11" s="21"/>
      <c r="G11" s="21"/>
      <c r="I11" s="20"/>
      <c r="J11" s="20"/>
      <c r="K11" s="20"/>
      <c r="L11" s="20"/>
      <c r="M11" s="20"/>
      <c r="N11" s="20"/>
    </row>
    <row r="12" spans="1:14" ht="12.95" customHeight="1" thickBot="1" x14ac:dyDescent="0.25">
      <c r="A12" s="21"/>
      <c r="B12" s="21"/>
      <c r="C12" s="21"/>
      <c r="D12" s="21"/>
      <c r="E12" s="21"/>
      <c r="F12" s="21"/>
      <c r="G12" s="21"/>
      <c r="I12" s="20"/>
      <c r="J12" s="20"/>
      <c r="K12" s="20"/>
      <c r="L12" s="20"/>
      <c r="M12" s="20"/>
      <c r="N12" s="20"/>
    </row>
    <row r="13" spans="1:14" ht="20.100000000000001" customHeight="1" thickBot="1" x14ac:dyDescent="0.25">
      <c r="A13" s="103" t="s">
        <v>12</v>
      </c>
      <c r="B13" s="103" t="s">
        <v>13</v>
      </c>
      <c r="C13" s="103" t="s">
        <v>14</v>
      </c>
      <c r="D13" s="103" t="s">
        <v>8</v>
      </c>
      <c r="E13" s="104" t="s">
        <v>15</v>
      </c>
      <c r="F13" s="103" t="s">
        <v>16</v>
      </c>
      <c r="G13" s="105" t="s">
        <v>17</v>
      </c>
      <c r="I13" s="16"/>
    </row>
    <row r="14" spans="1:14" ht="18" customHeight="1" x14ac:dyDescent="0.2">
      <c r="A14" s="41" t="s">
        <v>172</v>
      </c>
      <c r="B14" s="262" t="s">
        <v>72</v>
      </c>
      <c r="C14" s="263">
        <v>46055</v>
      </c>
      <c r="D14" s="264" t="s">
        <v>128</v>
      </c>
      <c r="E14" s="264" t="s">
        <v>89</v>
      </c>
      <c r="F14" s="264">
        <v>19381</v>
      </c>
      <c r="G14" s="42" t="s">
        <v>140</v>
      </c>
      <c r="I14" s="16"/>
    </row>
    <row r="15" spans="1:14" ht="9.9499999999999993" customHeight="1" x14ac:dyDescent="0.2">
      <c r="A15" s="102"/>
      <c r="B15" s="265"/>
      <c r="C15" s="266"/>
      <c r="D15" s="267"/>
      <c r="E15" s="268"/>
      <c r="F15" s="268">
        <f>SUM(F14:F14)</f>
        <v>19381</v>
      </c>
      <c r="G15" s="66"/>
      <c r="I15" s="16"/>
    </row>
    <row r="16" spans="1:14" ht="18" customHeight="1" x14ac:dyDescent="0.2">
      <c r="A16" s="41" t="s">
        <v>173</v>
      </c>
      <c r="B16" s="262" t="s">
        <v>74</v>
      </c>
      <c r="C16" s="263">
        <v>46056</v>
      </c>
      <c r="D16" s="264" t="s">
        <v>127</v>
      </c>
      <c r="E16" s="264" t="s">
        <v>0</v>
      </c>
      <c r="F16" s="264">
        <v>22180</v>
      </c>
      <c r="G16" s="42" t="s">
        <v>122</v>
      </c>
      <c r="I16" s="16"/>
    </row>
    <row r="17" spans="1:9" ht="9.9499999999999993" customHeight="1" x14ac:dyDescent="0.2">
      <c r="A17" s="102"/>
      <c r="B17" s="265"/>
      <c r="C17" s="266"/>
      <c r="D17" s="267"/>
      <c r="E17" s="268"/>
      <c r="F17" s="268">
        <f>SUM(F16:F16)</f>
        <v>22180</v>
      </c>
      <c r="G17" s="66"/>
    </row>
    <row r="18" spans="1:9" ht="18" customHeight="1" x14ac:dyDescent="0.2">
      <c r="A18" s="54" t="s">
        <v>174</v>
      </c>
      <c r="B18" s="269" t="s">
        <v>72</v>
      </c>
      <c r="C18" s="270">
        <v>46057</v>
      </c>
      <c r="D18" s="264" t="s">
        <v>137</v>
      </c>
      <c r="E18" s="55" t="s">
        <v>39</v>
      </c>
      <c r="F18" s="55">
        <v>8000</v>
      </c>
      <c r="G18" s="56" t="s">
        <v>175</v>
      </c>
    </row>
    <row r="19" spans="1:9" ht="18" customHeight="1" x14ac:dyDescent="0.2">
      <c r="A19" s="54"/>
      <c r="B19" s="269"/>
      <c r="C19" s="270"/>
      <c r="D19" s="264" t="s">
        <v>127</v>
      </c>
      <c r="E19" s="55" t="s">
        <v>39</v>
      </c>
      <c r="F19" s="55">
        <v>14618</v>
      </c>
      <c r="G19" s="56" t="s">
        <v>175</v>
      </c>
    </row>
    <row r="20" spans="1:9" ht="9.9499999999999993" customHeight="1" x14ac:dyDescent="0.2">
      <c r="A20" s="102"/>
      <c r="B20" s="265"/>
      <c r="C20" s="266"/>
      <c r="D20" s="267"/>
      <c r="E20" s="268"/>
      <c r="F20" s="268">
        <f>SUM(F18:F19)</f>
        <v>22618</v>
      </c>
      <c r="G20" s="66"/>
    </row>
    <row r="21" spans="1:9" ht="18" customHeight="1" x14ac:dyDescent="0.2">
      <c r="A21" s="41" t="s">
        <v>176</v>
      </c>
      <c r="B21" s="262" t="s">
        <v>74</v>
      </c>
      <c r="C21" s="263">
        <v>46058</v>
      </c>
      <c r="D21" s="264" t="s">
        <v>127</v>
      </c>
      <c r="E21" s="264" t="s">
        <v>0</v>
      </c>
      <c r="F21" s="264">
        <v>28929</v>
      </c>
      <c r="G21" s="42" t="s">
        <v>131</v>
      </c>
    </row>
    <row r="22" spans="1:9" ht="9.9499999999999993" customHeight="1" x14ac:dyDescent="0.2">
      <c r="A22" s="102"/>
      <c r="B22" s="265"/>
      <c r="C22" s="266"/>
      <c r="D22" s="267"/>
      <c r="E22" s="268"/>
      <c r="F22" s="268">
        <f>SUM(F21:F21)</f>
        <v>28929</v>
      </c>
      <c r="G22" s="66"/>
      <c r="I22" s="55"/>
    </row>
    <row r="23" spans="1:9" ht="18" customHeight="1" x14ac:dyDescent="0.2">
      <c r="A23" s="54" t="s">
        <v>177</v>
      </c>
      <c r="B23" s="269" t="s">
        <v>72</v>
      </c>
      <c r="C23" s="270">
        <v>46059</v>
      </c>
      <c r="D23" s="264" t="s">
        <v>128</v>
      </c>
      <c r="E23" s="55" t="s">
        <v>0</v>
      </c>
      <c r="F23" s="55">
        <v>21928</v>
      </c>
      <c r="G23" s="56" t="s">
        <v>115</v>
      </c>
    </row>
    <row r="24" spans="1:9" ht="9.9499999999999993" customHeight="1" x14ac:dyDescent="0.2">
      <c r="A24" s="102"/>
      <c r="B24" s="265"/>
      <c r="C24" s="266"/>
      <c r="D24" s="267"/>
      <c r="E24" s="268"/>
      <c r="F24" s="268">
        <f>SUM(F23:F23)</f>
        <v>21928</v>
      </c>
      <c r="G24" s="66"/>
    </row>
    <row r="25" spans="1:9" ht="18" customHeight="1" x14ac:dyDescent="0.2">
      <c r="A25" s="41" t="s">
        <v>178</v>
      </c>
      <c r="B25" s="262" t="s">
        <v>73</v>
      </c>
      <c r="C25" s="263">
        <v>46059</v>
      </c>
      <c r="D25" s="264" t="s">
        <v>114</v>
      </c>
      <c r="E25" s="264" t="s">
        <v>89</v>
      </c>
      <c r="F25" s="264">
        <v>67260</v>
      </c>
      <c r="G25" s="42" t="s">
        <v>140</v>
      </c>
    </row>
    <row r="26" spans="1:9" ht="9.9499999999999993" customHeight="1" x14ac:dyDescent="0.2">
      <c r="A26" s="102"/>
      <c r="B26" s="265"/>
      <c r="C26" s="266"/>
      <c r="D26" s="267"/>
      <c r="E26" s="268"/>
      <c r="F26" s="268">
        <f>SUM(F25:F25)</f>
        <v>67260</v>
      </c>
      <c r="G26" s="66"/>
    </row>
    <row r="27" spans="1:9" ht="18" customHeight="1" x14ac:dyDescent="0.2">
      <c r="A27" s="41" t="s">
        <v>179</v>
      </c>
      <c r="B27" s="262" t="s">
        <v>73</v>
      </c>
      <c r="C27" s="263">
        <v>46061</v>
      </c>
      <c r="D27" s="264" t="s">
        <v>180</v>
      </c>
      <c r="E27" s="264" t="s">
        <v>7</v>
      </c>
      <c r="F27" s="264">
        <v>28300</v>
      </c>
      <c r="G27" s="42" t="s">
        <v>153</v>
      </c>
    </row>
    <row r="28" spans="1:9" ht="9.9499999999999993" customHeight="1" x14ac:dyDescent="0.2">
      <c r="A28" s="65"/>
      <c r="B28" s="265"/>
      <c r="C28" s="271"/>
      <c r="D28" s="267"/>
      <c r="E28" s="268"/>
      <c r="F28" s="268">
        <f>SUM(F27:F27)</f>
        <v>28300</v>
      </c>
      <c r="G28" s="66"/>
    </row>
    <row r="29" spans="1:9" ht="18" customHeight="1" x14ac:dyDescent="0.2">
      <c r="A29" s="41" t="s">
        <v>181</v>
      </c>
      <c r="B29" s="262" t="s">
        <v>74</v>
      </c>
      <c r="C29" s="263">
        <v>46063</v>
      </c>
      <c r="D29" s="264" t="s">
        <v>138</v>
      </c>
      <c r="E29" s="264" t="s">
        <v>0</v>
      </c>
      <c r="F29" s="264">
        <v>22000</v>
      </c>
      <c r="G29" s="42" t="s">
        <v>139</v>
      </c>
    </row>
    <row r="30" spans="1:9" ht="9.9499999999999993" customHeight="1" x14ac:dyDescent="0.2">
      <c r="A30" s="102"/>
      <c r="B30" s="265"/>
      <c r="C30" s="266"/>
      <c r="D30" s="267"/>
      <c r="E30" s="268"/>
      <c r="F30" s="268">
        <f>SUM(F29:F29)</f>
        <v>22000</v>
      </c>
      <c r="G30" s="66"/>
    </row>
    <row r="31" spans="1:9" ht="18" customHeight="1" x14ac:dyDescent="0.2">
      <c r="A31" s="62" t="s">
        <v>182</v>
      </c>
      <c r="B31" s="272" t="s">
        <v>74</v>
      </c>
      <c r="C31" s="273">
        <v>46064</v>
      </c>
      <c r="D31" s="264" t="s">
        <v>127</v>
      </c>
      <c r="E31" s="274" t="s">
        <v>0</v>
      </c>
      <c r="F31" s="274">
        <v>23381</v>
      </c>
      <c r="G31" s="63" t="s">
        <v>115</v>
      </c>
    </row>
    <row r="32" spans="1:9" ht="9.9499999999999993" customHeight="1" x14ac:dyDescent="0.2">
      <c r="A32" s="102"/>
      <c r="B32" s="268"/>
      <c r="C32" s="275"/>
      <c r="D32" s="267"/>
      <c r="E32" s="268"/>
      <c r="F32" s="268">
        <f>SUM(F31:F31)</f>
        <v>23381</v>
      </c>
      <c r="G32" s="106"/>
    </row>
    <row r="33" spans="1:7" ht="18" customHeight="1" x14ac:dyDescent="0.2">
      <c r="A33" s="54" t="s">
        <v>183</v>
      </c>
      <c r="B33" s="269" t="s">
        <v>73</v>
      </c>
      <c r="C33" s="270">
        <v>46065</v>
      </c>
      <c r="D33" s="276" t="s">
        <v>138</v>
      </c>
      <c r="E33" s="55" t="s">
        <v>0</v>
      </c>
      <c r="F33" s="55">
        <v>25700</v>
      </c>
      <c r="G33" s="56" t="s">
        <v>139</v>
      </c>
    </row>
    <row r="34" spans="1:7" ht="9.9499999999999993" customHeight="1" x14ac:dyDescent="0.2">
      <c r="A34" s="102"/>
      <c r="B34" s="268"/>
      <c r="C34" s="268"/>
      <c r="D34" s="268"/>
      <c r="E34" s="268"/>
      <c r="F34" s="268">
        <f>SUM(F33:F33)</f>
        <v>25700</v>
      </c>
      <c r="G34" s="106"/>
    </row>
    <row r="35" spans="1:7" ht="18" customHeight="1" x14ac:dyDescent="0.2">
      <c r="A35" s="41" t="s">
        <v>184</v>
      </c>
      <c r="B35" s="262" t="s">
        <v>72</v>
      </c>
      <c r="C35" s="263">
        <v>46066</v>
      </c>
      <c r="D35" s="264" t="s">
        <v>128</v>
      </c>
      <c r="E35" s="264" t="s">
        <v>89</v>
      </c>
      <c r="F35" s="264">
        <v>67492</v>
      </c>
      <c r="G35" s="42" t="s">
        <v>140</v>
      </c>
    </row>
    <row r="36" spans="1:7" ht="9.9499999999999993" customHeight="1" x14ac:dyDescent="0.2">
      <c r="A36" s="102"/>
      <c r="B36" s="265"/>
      <c r="C36" s="266"/>
      <c r="D36" s="267"/>
      <c r="E36" s="268"/>
      <c r="F36" s="268">
        <f>SUM(F35:F35)</f>
        <v>67492</v>
      </c>
      <c r="G36" s="66"/>
    </row>
    <row r="37" spans="1:7" ht="18" customHeight="1" x14ac:dyDescent="0.2">
      <c r="A37" s="41" t="s">
        <v>134</v>
      </c>
      <c r="B37" s="262" t="s">
        <v>72</v>
      </c>
      <c r="C37" s="263">
        <v>46068</v>
      </c>
      <c r="D37" s="55" t="s">
        <v>128</v>
      </c>
      <c r="E37" s="264" t="s">
        <v>0</v>
      </c>
      <c r="F37" s="264">
        <v>23108</v>
      </c>
      <c r="G37" s="42" t="s">
        <v>115</v>
      </c>
    </row>
    <row r="38" spans="1:7" ht="9.9499999999999993" customHeight="1" x14ac:dyDescent="0.2">
      <c r="A38" s="102"/>
      <c r="B38" s="265"/>
      <c r="C38" s="266"/>
      <c r="D38" s="267"/>
      <c r="E38" s="268"/>
      <c r="F38" s="268">
        <f>SUM(F37:F37)</f>
        <v>23108</v>
      </c>
      <c r="G38" s="66"/>
    </row>
    <row r="39" spans="1:7" ht="18" customHeight="1" x14ac:dyDescent="0.2">
      <c r="A39" s="54" t="s">
        <v>185</v>
      </c>
      <c r="B39" s="269" t="s">
        <v>74</v>
      </c>
      <c r="C39" s="270">
        <v>46068</v>
      </c>
      <c r="D39" s="264" t="s">
        <v>127</v>
      </c>
      <c r="E39" s="55" t="s">
        <v>39</v>
      </c>
      <c r="F39" s="55">
        <v>24132</v>
      </c>
      <c r="G39" s="56" t="s">
        <v>115</v>
      </c>
    </row>
    <row r="40" spans="1:7" ht="9.9499999999999993" customHeight="1" x14ac:dyDescent="0.2">
      <c r="A40" s="102"/>
      <c r="B40" s="265"/>
      <c r="C40" s="266"/>
      <c r="D40" s="267"/>
      <c r="E40" s="268"/>
      <c r="F40" s="268">
        <f>SUM(F39:F39)</f>
        <v>24132</v>
      </c>
      <c r="G40" s="66"/>
    </row>
    <row r="41" spans="1:7" ht="18" customHeight="1" x14ac:dyDescent="0.2">
      <c r="A41" s="41" t="s">
        <v>186</v>
      </c>
      <c r="B41" s="262" t="s">
        <v>73</v>
      </c>
      <c r="C41" s="263">
        <v>46071</v>
      </c>
      <c r="D41" s="264" t="s">
        <v>136</v>
      </c>
      <c r="E41" s="264" t="s">
        <v>89</v>
      </c>
      <c r="F41" s="264">
        <v>28464</v>
      </c>
      <c r="G41" s="42" t="s">
        <v>122</v>
      </c>
    </row>
    <row r="42" spans="1:7" ht="9.9499999999999993" customHeight="1" x14ac:dyDescent="0.2">
      <c r="A42" s="102"/>
      <c r="B42" s="265"/>
      <c r="C42" s="266"/>
      <c r="D42" s="267"/>
      <c r="E42" s="268"/>
      <c r="F42" s="268">
        <f>SUM(F41:F41)</f>
        <v>28464</v>
      </c>
      <c r="G42" s="66"/>
    </row>
    <row r="43" spans="1:7" ht="18" customHeight="1" x14ac:dyDescent="0.2">
      <c r="A43" s="54" t="s">
        <v>187</v>
      </c>
      <c r="B43" s="269" t="s">
        <v>74</v>
      </c>
      <c r="C43" s="270">
        <v>46073</v>
      </c>
      <c r="D43" s="264" t="s">
        <v>127</v>
      </c>
      <c r="E43" s="55" t="s">
        <v>0</v>
      </c>
      <c r="F43" s="55">
        <v>22400</v>
      </c>
      <c r="G43" s="56" t="s">
        <v>122</v>
      </c>
    </row>
    <row r="44" spans="1:7" ht="9.9499999999999993" customHeight="1" x14ac:dyDescent="0.2">
      <c r="A44" s="102"/>
      <c r="B44" s="265"/>
      <c r="C44" s="266"/>
      <c r="D44" s="267"/>
      <c r="E44" s="268"/>
      <c r="F44" s="268">
        <f>SUM(F43:F43)</f>
        <v>22400</v>
      </c>
      <c r="G44" s="66"/>
    </row>
    <row r="45" spans="1:7" ht="18" customHeight="1" x14ac:dyDescent="0.2">
      <c r="A45" s="41" t="s">
        <v>188</v>
      </c>
      <c r="B45" s="262" t="s">
        <v>72</v>
      </c>
      <c r="C45" s="263">
        <v>46073</v>
      </c>
      <c r="D45" s="264" t="s">
        <v>128</v>
      </c>
      <c r="E45" s="264" t="s">
        <v>0</v>
      </c>
      <c r="F45" s="264">
        <v>22589</v>
      </c>
      <c r="G45" s="42" t="s">
        <v>115</v>
      </c>
    </row>
    <row r="46" spans="1:7" ht="9.9499999999999993" customHeight="1" x14ac:dyDescent="0.2">
      <c r="A46" s="102"/>
      <c r="B46" s="265"/>
      <c r="C46" s="266"/>
      <c r="D46" s="267"/>
      <c r="E46" s="268"/>
      <c r="F46" s="268">
        <f>SUM(F45:F45)</f>
        <v>22589</v>
      </c>
      <c r="G46" s="66"/>
    </row>
    <row r="47" spans="1:7" ht="18" customHeight="1" x14ac:dyDescent="0.2">
      <c r="A47" s="41" t="s">
        <v>189</v>
      </c>
      <c r="B47" s="262" t="s">
        <v>125</v>
      </c>
      <c r="C47" s="263">
        <v>46074</v>
      </c>
      <c r="D47" s="264" t="s">
        <v>128</v>
      </c>
      <c r="E47" s="264" t="s">
        <v>45</v>
      </c>
      <c r="F47" s="264">
        <v>11000</v>
      </c>
      <c r="G47" s="42" t="s">
        <v>135</v>
      </c>
    </row>
    <row r="48" spans="1:7" ht="9.9499999999999993" customHeight="1" x14ac:dyDescent="0.2">
      <c r="A48" s="65"/>
      <c r="B48" s="265"/>
      <c r="C48" s="271"/>
      <c r="D48" s="267"/>
      <c r="E48" s="268"/>
      <c r="F48" s="268">
        <f>SUM(F47:F47)</f>
        <v>11000</v>
      </c>
      <c r="G48" s="66"/>
    </row>
    <row r="49" spans="1:7" ht="18" customHeight="1" x14ac:dyDescent="0.2">
      <c r="A49" s="41" t="s">
        <v>190</v>
      </c>
      <c r="B49" s="262" t="s">
        <v>73</v>
      </c>
      <c r="C49" s="263">
        <v>46074</v>
      </c>
      <c r="D49" s="264" t="s">
        <v>136</v>
      </c>
      <c r="E49" s="264" t="s">
        <v>0</v>
      </c>
      <c r="F49" s="264">
        <v>23995</v>
      </c>
      <c r="G49" s="42" t="s">
        <v>115</v>
      </c>
    </row>
    <row r="50" spans="1:7" ht="9.9499999999999993" customHeight="1" x14ac:dyDescent="0.2">
      <c r="A50" s="102"/>
      <c r="B50" s="265"/>
      <c r="C50" s="266"/>
      <c r="D50" s="267"/>
      <c r="E50" s="268"/>
      <c r="F50" s="268">
        <f>SUM(F49:F49)</f>
        <v>23995</v>
      </c>
      <c r="G50" s="66"/>
    </row>
    <row r="51" spans="1:7" ht="18" customHeight="1" x14ac:dyDescent="0.2">
      <c r="A51" s="62" t="s">
        <v>191</v>
      </c>
      <c r="B51" s="272" t="s">
        <v>74</v>
      </c>
      <c r="C51" s="273">
        <v>46078</v>
      </c>
      <c r="D51" s="264" t="s">
        <v>192</v>
      </c>
      <c r="E51" s="274" t="s">
        <v>7</v>
      </c>
      <c r="F51" s="274">
        <v>30000</v>
      </c>
      <c r="G51" s="63" t="s">
        <v>61</v>
      </c>
    </row>
    <row r="52" spans="1:7" ht="9.9499999999999993" customHeight="1" x14ac:dyDescent="0.2">
      <c r="A52" s="102"/>
      <c r="B52" s="268"/>
      <c r="C52" s="275"/>
      <c r="D52" s="267"/>
      <c r="E52" s="268"/>
      <c r="F52" s="268">
        <f>SUM(F51:F51)</f>
        <v>30000</v>
      </c>
      <c r="G52" s="106"/>
    </row>
    <row r="53" spans="1:7" ht="18" customHeight="1" x14ac:dyDescent="0.2">
      <c r="A53" s="41" t="s">
        <v>193</v>
      </c>
      <c r="B53" s="262" t="s">
        <v>73</v>
      </c>
      <c r="C53" s="263">
        <v>46078</v>
      </c>
      <c r="D53" s="264" t="s">
        <v>114</v>
      </c>
      <c r="E53" s="264" t="s">
        <v>39</v>
      </c>
      <c r="F53" s="264">
        <v>24156</v>
      </c>
      <c r="G53" s="42" t="s">
        <v>140</v>
      </c>
    </row>
    <row r="54" spans="1:7" ht="9.9499999999999993" customHeight="1" x14ac:dyDescent="0.2">
      <c r="A54" s="102"/>
      <c r="B54" s="265"/>
      <c r="C54" s="266"/>
      <c r="D54" s="267"/>
      <c r="E54" s="268"/>
      <c r="F54" s="268">
        <f>SUM(F53:F53)</f>
        <v>24156</v>
      </c>
      <c r="G54" s="66"/>
    </row>
    <row r="55" spans="1:7" ht="18" customHeight="1" x14ac:dyDescent="0.2">
      <c r="A55" s="41" t="s">
        <v>194</v>
      </c>
      <c r="B55" s="262" t="s">
        <v>74</v>
      </c>
      <c r="C55" s="263">
        <v>46081</v>
      </c>
      <c r="D55" s="55" t="s">
        <v>137</v>
      </c>
      <c r="E55" s="264" t="s">
        <v>0</v>
      </c>
      <c r="F55" s="264">
        <v>18000</v>
      </c>
      <c r="G55" s="42" t="s">
        <v>131</v>
      </c>
    </row>
    <row r="56" spans="1:7" ht="18" customHeight="1" x14ac:dyDescent="0.2">
      <c r="A56" s="41"/>
      <c r="B56" s="262"/>
      <c r="C56" s="263"/>
      <c r="D56" s="55" t="s">
        <v>127</v>
      </c>
      <c r="E56" s="264" t="s">
        <v>0</v>
      </c>
      <c r="F56" s="264">
        <v>1495</v>
      </c>
      <c r="G56" s="42" t="s">
        <v>131</v>
      </c>
    </row>
    <row r="57" spans="1:7" ht="9.9499999999999993" customHeight="1" thickBot="1" x14ac:dyDescent="0.25">
      <c r="A57" s="172"/>
      <c r="B57" s="68"/>
      <c r="C57" s="169"/>
      <c r="D57" s="67"/>
      <c r="E57" s="100"/>
      <c r="F57" s="100">
        <f>SUM(F55:F56)</f>
        <v>19495</v>
      </c>
      <c r="G57" s="69"/>
    </row>
    <row r="58" spans="1:7" ht="18" customHeight="1" x14ac:dyDescent="0.2"/>
    <row r="59" spans="1:7" ht="9.9499999999999993" customHeight="1" x14ac:dyDescent="0.2"/>
    <row r="60" spans="1:7" ht="18" customHeight="1" x14ac:dyDescent="0.2"/>
    <row r="61" spans="1:7" ht="9.9499999999999993" customHeight="1" x14ac:dyDescent="0.2"/>
    <row r="62" spans="1:7" ht="18" customHeight="1" x14ac:dyDescent="0.2"/>
    <row r="63" spans="1:7" ht="18" customHeight="1" x14ac:dyDescent="0.2"/>
    <row r="64" spans="1:7" ht="9.9499999999999993" customHeight="1" x14ac:dyDescent="0.2"/>
    <row r="65" ht="18" customHeight="1" x14ac:dyDescent="0.2"/>
    <row r="66" ht="9.9499999999999993" customHeight="1" x14ac:dyDescent="0.2"/>
    <row r="67" ht="18" customHeight="1" x14ac:dyDescent="0.2"/>
    <row r="68" ht="9.9499999999999993" customHeight="1" x14ac:dyDescent="0.2"/>
    <row r="69" ht="18" customHeight="1" x14ac:dyDescent="0.2"/>
    <row r="70" ht="9.9499999999999993" customHeight="1" x14ac:dyDescent="0.2"/>
    <row r="71" ht="18" customHeight="1" x14ac:dyDescent="0.2"/>
    <row r="72" ht="9.9499999999999993" customHeight="1" x14ac:dyDescent="0.2"/>
    <row r="73" ht="18" customHeight="1" x14ac:dyDescent="0.2"/>
    <row r="74" ht="9.9499999999999993" customHeight="1" x14ac:dyDescent="0.2"/>
    <row r="75" ht="18" customHeight="1" x14ac:dyDescent="0.2"/>
    <row r="76" ht="9.9499999999999993" customHeight="1" x14ac:dyDescent="0.2"/>
    <row r="77" ht="15" customHeight="1" x14ac:dyDescent="0.2"/>
    <row r="78" ht="9.9499999999999993" customHeight="1" x14ac:dyDescent="0.2"/>
    <row r="79" ht="15" customHeight="1" x14ac:dyDescent="0.2"/>
    <row r="80" ht="15" customHeight="1" x14ac:dyDescent="0.2"/>
    <row r="81" ht="9.9499999999999993" customHeight="1" x14ac:dyDescent="0.2"/>
    <row r="82" ht="15" customHeight="1" x14ac:dyDescent="0.2"/>
    <row r="83" ht="9.9499999999999993" customHeight="1" x14ac:dyDescent="0.2"/>
    <row r="84" ht="15" customHeight="1" x14ac:dyDescent="0.2"/>
    <row r="85" ht="9.9499999999999993" customHeight="1" x14ac:dyDescent="0.2"/>
    <row r="86" ht="15" customHeight="1" x14ac:dyDescent="0.2"/>
    <row r="87" ht="9.9499999999999993" customHeight="1" x14ac:dyDescent="0.2"/>
    <row r="88" ht="15" customHeight="1" x14ac:dyDescent="0.2"/>
    <row r="89" ht="9.9499999999999993" customHeight="1" x14ac:dyDescent="0.2"/>
    <row r="90" ht="15" customHeight="1" x14ac:dyDescent="0.2"/>
    <row r="91" ht="9.9499999999999993" customHeight="1" x14ac:dyDescent="0.2"/>
    <row r="92" ht="15" customHeight="1" x14ac:dyDescent="0.2"/>
    <row r="93" ht="9.9499999999999993" customHeight="1" x14ac:dyDescent="0.2"/>
    <row r="94" ht="15" customHeight="1" x14ac:dyDescent="0.2"/>
    <row r="95" ht="9.9499999999999993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</sheetData>
  <sheetProtection algorithmName="SHA-512" hashValue="YxGho/CkKoYXXerSU/ee5bmWUKPGrFSnWjalYJ+kmzM0LeUzarr7rW6BoccFvHLlKBK2lmnPBDdVRfSJiKytsQ==" saltValue="Gc6PTThH3pgU88OKSeubrA==" spinCount="100000" sheet="1" formatCells="0" formatColumns="0" formatRows="0" insertColumns="0" insertRows="0" insertHyperlinks="0" deleteColumns="0" deleteRows="0" sort="0" autoFilter="0" pivotTables="0"/>
  <mergeCells count="2">
    <mergeCell ref="A5:G5"/>
    <mergeCell ref="A7:G7"/>
  </mergeCells>
  <phoneticPr fontId="10" type="noConversion"/>
  <printOptions horizontalCentered="1"/>
  <pageMargins left="1.1811023622047245" right="1.1811023622047245" top="0.59055118110236227" bottom="0.19685039370078741" header="0.59055118110236227" footer="0"/>
  <pageSetup paperSize="9" scale="55" fitToHeight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M29"/>
  <sheetViews>
    <sheetView showGridLines="0" zoomScale="150" zoomScaleNormal="150" workbookViewId="0"/>
  </sheetViews>
  <sheetFormatPr baseColWidth="10" defaultRowHeight="12.75" x14ac:dyDescent="0.2"/>
  <cols>
    <col min="1" max="1" width="8.85546875" customWidth="1"/>
    <col min="2" max="2" width="4.140625" hidden="1" customWidth="1"/>
    <col min="3" max="3" width="15.5703125" customWidth="1"/>
    <col min="4" max="4" width="8.7109375" customWidth="1"/>
    <col min="5" max="5" width="8.140625" customWidth="1"/>
    <col min="6" max="7" width="9.140625" customWidth="1"/>
    <col min="8" max="8" width="9.7109375" customWidth="1"/>
    <col min="9" max="9" width="13" customWidth="1"/>
    <col min="10" max="10" width="9.28515625" customWidth="1"/>
    <col min="11" max="11" width="10.7109375" customWidth="1"/>
  </cols>
  <sheetData>
    <row r="5" spans="3:13" ht="12.95" customHeight="1" x14ac:dyDescent="0.2"/>
    <row r="6" spans="3:13" ht="12.95" customHeight="1" x14ac:dyDescent="0.2"/>
    <row r="7" spans="3:13" ht="12.95" customHeight="1" x14ac:dyDescent="0.2"/>
    <row r="8" spans="3:13" ht="12.95" customHeight="1" x14ac:dyDescent="0.2"/>
    <row r="9" spans="3:13" ht="12.95" customHeight="1" x14ac:dyDescent="0.2"/>
    <row r="10" spans="3:13" ht="12.95" customHeight="1" x14ac:dyDescent="0.2"/>
    <row r="11" spans="3:13" ht="12.95" customHeight="1" x14ac:dyDescent="0.2">
      <c r="C11" s="293" t="s">
        <v>117</v>
      </c>
      <c r="D11" s="293"/>
      <c r="E11" s="293"/>
      <c r="F11" s="293"/>
      <c r="G11" s="293"/>
      <c r="H11" s="293"/>
      <c r="I11" s="293"/>
      <c r="J11" s="117"/>
      <c r="K11" s="117"/>
      <c r="L11" s="57"/>
      <c r="M11" s="57"/>
    </row>
    <row r="12" spans="3:13" ht="12.95" customHeight="1" x14ac:dyDescent="0.25">
      <c r="C12" s="1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3:13" ht="12.95" customHeight="1" x14ac:dyDescent="0.2">
      <c r="C13" s="293" t="s">
        <v>69</v>
      </c>
      <c r="D13" s="293"/>
      <c r="E13" s="293"/>
      <c r="F13" s="293"/>
      <c r="G13" s="293"/>
      <c r="H13" s="293"/>
      <c r="I13" s="293"/>
      <c r="J13" s="117"/>
      <c r="K13" s="117"/>
      <c r="L13" s="57"/>
      <c r="M13" s="57"/>
    </row>
    <row r="14" spans="3:13" ht="12.95" customHeight="1" x14ac:dyDescent="0.2">
      <c r="C14" s="10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3:13" ht="12.95" customHeight="1" x14ac:dyDescent="0.2">
      <c r="C15" s="293" t="s">
        <v>146</v>
      </c>
      <c r="D15" s="293"/>
      <c r="E15" s="293"/>
      <c r="F15" s="293"/>
      <c r="G15" s="293"/>
      <c r="H15" s="293"/>
      <c r="I15" s="293"/>
      <c r="J15" s="117"/>
      <c r="K15" s="117"/>
      <c r="L15" s="57"/>
      <c r="M15" s="57"/>
    </row>
    <row r="16" spans="3:13" ht="12.95" customHeight="1" x14ac:dyDescent="0.2">
      <c r="C16" s="21"/>
      <c r="D16" s="21"/>
      <c r="E16" s="21"/>
      <c r="F16" s="21"/>
      <c r="G16" s="21"/>
      <c r="H16" s="21"/>
      <c r="I16" s="21"/>
      <c r="J16" s="117"/>
      <c r="K16" s="117"/>
      <c r="L16" s="57"/>
      <c r="M16" s="57"/>
    </row>
    <row r="17" spans="3:13" ht="12.95" customHeight="1" thickBot="1" x14ac:dyDescent="0.25">
      <c r="C17" s="21"/>
      <c r="D17" s="21"/>
      <c r="E17" s="21"/>
      <c r="F17" s="21"/>
      <c r="G17" s="21"/>
      <c r="H17" s="21"/>
      <c r="I17" s="21"/>
      <c r="J17" s="117"/>
      <c r="K17" s="117"/>
      <c r="L17" s="57"/>
      <c r="M17" s="57"/>
    </row>
    <row r="18" spans="3:13" ht="33.950000000000003" customHeight="1" thickBot="1" x14ac:dyDescent="0.25">
      <c r="C18" s="235" t="s">
        <v>17</v>
      </c>
      <c r="D18" s="236" t="s">
        <v>39</v>
      </c>
      <c r="E18" s="236" t="s">
        <v>0</v>
      </c>
      <c r="F18" s="236" t="s">
        <v>45</v>
      </c>
      <c r="G18" s="236" t="s">
        <v>7</v>
      </c>
      <c r="H18" s="236" t="s">
        <v>89</v>
      </c>
      <c r="I18" s="237" t="s">
        <v>9</v>
      </c>
    </row>
    <row r="19" spans="3:13" ht="17.100000000000001" customHeight="1" x14ac:dyDescent="0.2">
      <c r="C19" s="112" t="s">
        <v>140</v>
      </c>
      <c r="D19" s="113">
        <v>24156</v>
      </c>
      <c r="E19" s="113">
        <v>0</v>
      </c>
      <c r="F19" s="113">
        <v>0</v>
      </c>
      <c r="G19" s="113">
        <v>0</v>
      </c>
      <c r="H19" s="113">
        <v>154133</v>
      </c>
      <c r="I19" s="114">
        <f>SUM(D19:H19)</f>
        <v>178289</v>
      </c>
    </row>
    <row r="20" spans="3:13" ht="17.100000000000001" customHeight="1" x14ac:dyDescent="0.2">
      <c r="C20" s="135" t="s">
        <v>115</v>
      </c>
      <c r="D20" s="136">
        <v>24132</v>
      </c>
      <c r="E20" s="136">
        <v>115001</v>
      </c>
      <c r="F20" s="136">
        <v>0</v>
      </c>
      <c r="G20" s="136">
        <v>0</v>
      </c>
      <c r="H20" s="136">
        <v>0</v>
      </c>
      <c r="I20" s="137">
        <f>SUM(D20:H20)</f>
        <v>139133</v>
      </c>
    </row>
    <row r="21" spans="3:13" ht="17.100000000000001" customHeight="1" x14ac:dyDescent="0.2">
      <c r="C21" s="135" t="s">
        <v>122</v>
      </c>
      <c r="D21" s="136">
        <v>0</v>
      </c>
      <c r="E21" s="136">
        <v>44580</v>
      </c>
      <c r="F21" s="136">
        <v>0</v>
      </c>
      <c r="G21" s="136">
        <v>0</v>
      </c>
      <c r="H21" s="136">
        <v>28464</v>
      </c>
      <c r="I21" s="137">
        <f>SUM(D21:H21)</f>
        <v>73044</v>
      </c>
    </row>
    <row r="22" spans="3:13" ht="17.100000000000001" customHeight="1" x14ac:dyDescent="0.2">
      <c r="C22" s="135" t="s">
        <v>131</v>
      </c>
      <c r="D22" s="136">
        <v>0</v>
      </c>
      <c r="E22" s="136">
        <v>48424</v>
      </c>
      <c r="F22" s="136">
        <v>0</v>
      </c>
      <c r="G22" s="136">
        <v>0</v>
      </c>
      <c r="H22" s="136">
        <v>0</v>
      </c>
      <c r="I22" s="137">
        <f>SUM(D22:H22)</f>
        <v>48424</v>
      </c>
    </row>
    <row r="23" spans="3:13" ht="17.100000000000001" customHeight="1" x14ac:dyDescent="0.2">
      <c r="C23" s="135" t="s">
        <v>139</v>
      </c>
      <c r="D23" s="136">
        <v>0</v>
      </c>
      <c r="E23" s="136">
        <v>47700</v>
      </c>
      <c r="F23" s="136">
        <v>0</v>
      </c>
      <c r="G23" s="136">
        <v>0</v>
      </c>
      <c r="H23" s="136">
        <v>0</v>
      </c>
      <c r="I23" s="137">
        <f>SUM(D23:H23)</f>
        <v>47700</v>
      </c>
    </row>
    <row r="24" spans="3:13" ht="17.100000000000001" customHeight="1" x14ac:dyDescent="0.2">
      <c r="C24" s="135" t="s">
        <v>61</v>
      </c>
      <c r="D24" s="136">
        <v>0</v>
      </c>
      <c r="E24" s="136">
        <v>0</v>
      </c>
      <c r="F24" s="136">
        <v>0</v>
      </c>
      <c r="G24" s="136">
        <v>30000</v>
      </c>
      <c r="H24" s="136">
        <v>0</v>
      </c>
      <c r="I24" s="137">
        <f>SUM(D24:H24)</f>
        <v>30000</v>
      </c>
    </row>
    <row r="25" spans="3:13" ht="17.100000000000001" customHeight="1" x14ac:dyDescent="0.2">
      <c r="C25" s="135" t="s">
        <v>153</v>
      </c>
      <c r="D25" s="136">
        <v>0</v>
      </c>
      <c r="E25" s="136">
        <v>0</v>
      </c>
      <c r="F25" s="136">
        <v>0</v>
      </c>
      <c r="G25" s="136">
        <v>28300</v>
      </c>
      <c r="H25" s="136">
        <v>0</v>
      </c>
      <c r="I25" s="137">
        <f>SUM(D25:H25)</f>
        <v>28300</v>
      </c>
    </row>
    <row r="26" spans="3:13" ht="17.100000000000001" customHeight="1" x14ac:dyDescent="0.2">
      <c r="C26" s="135" t="s">
        <v>175</v>
      </c>
      <c r="D26" s="136">
        <v>22618</v>
      </c>
      <c r="E26" s="136">
        <v>0</v>
      </c>
      <c r="F26" s="136">
        <v>0</v>
      </c>
      <c r="G26" s="136">
        <v>0</v>
      </c>
      <c r="H26" s="136">
        <v>0</v>
      </c>
      <c r="I26" s="137">
        <f>SUM(D26:H26)</f>
        <v>22618</v>
      </c>
    </row>
    <row r="27" spans="3:13" ht="17.100000000000001" customHeight="1" thickBot="1" x14ac:dyDescent="0.25">
      <c r="C27" s="221" t="s">
        <v>135</v>
      </c>
      <c r="D27" s="222">
        <v>0</v>
      </c>
      <c r="E27" s="222">
        <v>0</v>
      </c>
      <c r="F27" s="222">
        <v>11000</v>
      </c>
      <c r="G27" s="222">
        <v>0</v>
      </c>
      <c r="H27" s="222">
        <v>0</v>
      </c>
      <c r="I27" s="223">
        <f>SUM(D27:H27)</f>
        <v>11000</v>
      </c>
    </row>
    <row r="28" spans="3:13" ht="20.100000000000001" customHeight="1" thickBot="1" x14ac:dyDescent="0.3">
      <c r="C28" s="53"/>
      <c r="D28" s="231">
        <f>SUM(D19:D27)</f>
        <v>70906</v>
      </c>
      <c r="E28" s="232">
        <f>SUM(E19:E27)</f>
        <v>255705</v>
      </c>
      <c r="F28" s="233">
        <f>SUM(F19:F27)</f>
        <v>11000</v>
      </c>
      <c r="G28" s="233">
        <f>SUM(G19:G27)</f>
        <v>58300</v>
      </c>
      <c r="H28" s="233">
        <f>SUM(H19:H27)</f>
        <v>182597</v>
      </c>
      <c r="I28" s="234">
        <f t="shared" ref="I28" si="0">SUM(D28:H28)</f>
        <v>578508</v>
      </c>
    </row>
    <row r="29" spans="3:13" ht="17.100000000000001" customHeight="1" x14ac:dyDescent="0.25">
      <c r="C29" s="53"/>
    </row>
  </sheetData>
  <sheetProtection algorithmName="SHA-512" hashValue="zz5RS5QBn3EUMIBwDB+KPYVaxFRum1h6HbKuDSaMC+X8UXd7QiXEdo++ed+7IcLonTx4+SUV+vtcyIZH3igFUg==" saltValue="mExViXWG1zUNw9sIMApg/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9:I27">
    <sortCondition descending="1" ref="I19:I27"/>
  </sortState>
  <mergeCells count="3">
    <mergeCell ref="C11:I11"/>
    <mergeCell ref="C13:I13"/>
    <mergeCell ref="C15:I15"/>
  </mergeCells>
  <pageMargins left="0.7" right="0.7" top="0.75" bottom="0.75" header="0.3" footer="0.3"/>
  <pageSetup paperSize="9" scale="10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1"/>
  <sheetViews>
    <sheetView showGridLines="0" showRowColHeaders="0" zoomScale="150" zoomScaleNormal="150" zoomScaleSheetLayoutView="100" workbookViewId="0"/>
  </sheetViews>
  <sheetFormatPr baseColWidth="10" defaultRowHeight="12.75" x14ac:dyDescent="0.2"/>
  <cols>
    <col min="4" max="4" width="19" customWidth="1"/>
    <col min="5" max="5" width="19.42578125" customWidth="1"/>
  </cols>
  <sheetData>
    <row r="1" spans="1:22" ht="12.6" customHeight="1" x14ac:dyDescent="0.2"/>
    <row r="2" spans="1:22" ht="12.6" customHeight="1" x14ac:dyDescent="0.2"/>
    <row r="3" spans="1:22" ht="12.6" customHeight="1" x14ac:dyDescent="0.2">
      <c r="F3" s="29"/>
      <c r="G3" s="34"/>
      <c r="H3" s="29"/>
      <c r="I3" s="29"/>
      <c r="P3" s="16"/>
    </row>
    <row r="4" spans="1:22" ht="12.6" customHeight="1" x14ac:dyDescent="0.25">
      <c r="B4" s="11"/>
      <c r="G4" s="34"/>
      <c r="H4" s="33"/>
      <c r="I4" s="29"/>
    </row>
    <row r="5" spans="1:22" ht="12.6" customHeight="1" x14ac:dyDescent="0.2">
      <c r="A5" s="293" t="s">
        <v>54</v>
      </c>
      <c r="B5" s="293"/>
      <c r="C5" s="293"/>
      <c r="D5" s="293"/>
      <c r="E5" s="293"/>
      <c r="F5" s="293"/>
      <c r="G5" s="293"/>
      <c r="H5" s="293"/>
      <c r="I5" s="33"/>
      <c r="O5" s="31"/>
      <c r="P5" s="22"/>
      <c r="Q5" s="22"/>
      <c r="R5" s="22"/>
      <c r="S5" s="22"/>
      <c r="T5" s="22"/>
    </row>
    <row r="6" spans="1:22" ht="12.6" customHeight="1" x14ac:dyDescent="0.2">
      <c r="A6" s="21"/>
      <c r="B6" s="21"/>
      <c r="C6" s="1"/>
      <c r="D6" s="1"/>
      <c r="E6" s="1"/>
      <c r="F6" s="1"/>
      <c r="G6" s="34"/>
      <c r="H6" s="51"/>
      <c r="I6" s="51"/>
      <c r="O6" s="51"/>
      <c r="P6" s="22"/>
      <c r="Q6" s="22"/>
      <c r="R6" s="22"/>
      <c r="S6" s="22"/>
      <c r="T6" s="22"/>
    </row>
    <row r="7" spans="1:22" ht="12.6" customHeight="1" x14ac:dyDescent="0.2">
      <c r="A7" s="293" t="s">
        <v>144</v>
      </c>
      <c r="B7" s="293"/>
      <c r="C7" s="293"/>
      <c r="D7" s="293"/>
      <c r="E7" s="293"/>
      <c r="F7" s="293"/>
      <c r="G7" s="293"/>
      <c r="H7" s="293"/>
      <c r="P7" s="32"/>
      <c r="Q7" s="32"/>
      <c r="R7" s="32"/>
      <c r="S7" s="22"/>
      <c r="T7" s="22"/>
    </row>
    <row r="8" spans="1:22" ht="12.6" customHeight="1" x14ac:dyDescent="0.2">
      <c r="A8" s="1"/>
      <c r="G8" s="32"/>
      <c r="H8" s="51"/>
      <c r="P8" s="47"/>
      <c r="Q8" s="47"/>
      <c r="R8" s="49"/>
      <c r="S8" s="22"/>
      <c r="T8" s="22"/>
    </row>
    <row r="9" spans="1:22" ht="12.6" customHeight="1" thickBot="1" x14ac:dyDescent="0.25">
      <c r="A9" s="30"/>
      <c r="B9" s="30"/>
      <c r="C9" s="30"/>
      <c r="F9" s="30"/>
      <c r="G9" s="52"/>
      <c r="P9" s="47"/>
      <c r="Q9" s="48"/>
      <c r="R9" s="49"/>
      <c r="S9" s="26"/>
      <c r="T9" s="22"/>
    </row>
    <row r="10" spans="1:22" ht="15.95" customHeight="1" thickBot="1" x14ac:dyDescent="0.25">
      <c r="A10" s="40"/>
      <c r="B10" s="40"/>
      <c r="C10" s="40"/>
      <c r="D10" s="132" t="s">
        <v>64</v>
      </c>
      <c r="E10" s="133" t="s">
        <v>4</v>
      </c>
      <c r="F10" s="30"/>
      <c r="P10" s="48"/>
      <c r="Q10" s="47"/>
      <c r="R10" s="47"/>
      <c r="S10" s="22"/>
      <c r="T10" s="22"/>
      <c r="V10" s="28"/>
    </row>
    <row r="11" spans="1:22" ht="15.95" customHeight="1" x14ac:dyDescent="0.2">
      <c r="A11" s="40"/>
      <c r="B11" s="40"/>
      <c r="C11" s="40"/>
      <c r="D11" s="130" t="s">
        <v>140</v>
      </c>
      <c r="E11" s="131">
        <v>178289</v>
      </c>
      <c r="F11" s="30"/>
      <c r="P11" s="47"/>
      <c r="Q11" s="50"/>
      <c r="R11" s="49"/>
      <c r="S11" s="22"/>
      <c r="T11" s="22"/>
    </row>
    <row r="12" spans="1:22" ht="15.95" customHeight="1" x14ac:dyDescent="0.2">
      <c r="A12" s="30"/>
      <c r="B12" s="40"/>
      <c r="C12" s="31"/>
      <c r="D12" s="107" t="s">
        <v>115</v>
      </c>
      <c r="E12" s="109">
        <v>139133</v>
      </c>
      <c r="F12" s="30"/>
      <c r="P12" s="47"/>
      <c r="Q12" s="50"/>
      <c r="R12" s="49"/>
      <c r="S12" s="22"/>
      <c r="T12" s="22"/>
    </row>
    <row r="13" spans="1:22" ht="15.95" customHeight="1" x14ac:dyDescent="0.2">
      <c r="A13" s="32"/>
      <c r="B13" s="31"/>
      <c r="C13" s="40"/>
      <c r="D13" s="107" t="s">
        <v>122</v>
      </c>
      <c r="E13" s="109">
        <v>73044</v>
      </c>
      <c r="F13" s="30"/>
      <c r="P13" s="47"/>
      <c r="Q13" s="50"/>
      <c r="R13" s="49"/>
      <c r="S13" s="22"/>
      <c r="T13" s="22"/>
    </row>
    <row r="14" spans="1:22" ht="15.95" customHeight="1" x14ac:dyDescent="0.2">
      <c r="A14" s="39"/>
      <c r="B14" s="40"/>
      <c r="C14" s="40"/>
      <c r="D14" s="107" t="s">
        <v>131</v>
      </c>
      <c r="E14" s="109">
        <v>48424</v>
      </c>
      <c r="F14" s="30"/>
      <c r="P14" s="47"/>
      <c r="Q14" s="50"/>
      <c r="R14" s="49"/>
      <c r="S14" s="22"/>
      <c r="T14" s="22"/>
    </row>
    <row r="15" spans="1:22" ht="15.95" customHeight="1" x14ac:dyDescent="0.2">
      <c r="A15" s="39"/>
      <c r="B15" s="40"/>
      <c r="C15" s="40"/>
      <c r="D15" s="107" t="s">
        <v>139</v>
      </c>
      <c r="E15" s="109">
        <v>47700</v>
      </c>
      <c r="F15" s="30"/>
      <c r="P15" s="47"/>
      <c r="Q15" s="50"/>
      <c r="R15" s="49"/>
      <c r="S15" s="22"/>
      <c r="T15" s="22"/>
    </row>
    <row r="16" spans="1:22" ht="15.95" customHeight="1" x14ac:dyDescent="0.2">
      <c r="A16" s="39"/>
      <c r="B16" s="40"/>
      <c r="C16" s="40"/>
      <c r="D16" s="107" t="s">
        <v>61</v>
      </c>
      <c r="E16" s="109">
        <v>30000</v>
      </c>
      <c r="F16" s="30"/>
      <c r="P16" s="47"/>
      <c r="Q16" s="50"/>
      <c r="R16" s="49"/>
      <c r="S16" s="22"/>
      <c r="T16" s="22"/>
    </row>
    <row r="17" spans="1:20" ht="15.95" customHeight="1" x14ac:dyDescent="0.2">
      <c r="A17" s="39"/>
      <c r="B17" s="40"/>
      <c r="C17" s="40"/>
      <c r="D17" s="107" t="s">
        <v>153</v>
      </c>
      <c r="E17" s="109">
        <v>28300</v>
      </c>
      <c r="F17" s="30"/>
      <c r="P17" s="47"/>
      <c r="Q17" s="50"/>
      <c r="R17" s="49"/>
      <c r="S17" s="22"/>
      <c r="T17" s="22"/>
    </row>
    <row r="18" spans="1:20" ht="15.95" customHeight="1" x14ac:dyDescent="0.2">
      <c r="A18" s="39"/>
      <c r="B18" s="40"/>
      <c r="C18" s="40"/>
      <c r="D18" s="107" t="s">
        <v>175</v>
      </c>
      <c r="E18" s="109">
        <v>22618</v>
      </c>
      <c r="F18" s="30"/>
      <c r="P18" s="47"/>
      <c r="Q18" s="50"/>
      <c r="R18" s="49"/>
      <c r="S18" s="22"/>
      <c r="T18" s="22"/>
    </row>
    <row r="19" spans="1:20" ht="15.95" customHeight="1" thickBot="1" x14ac:dyDescent="0.25">
      <c r="A19" s="39"/>
      <c r="B19" s="40"/>
      <c r="C19" s="40"/>
      <c r="D19" s="107" t="s">
        <v>135</v>
      </c>
      <c r="E19" s="109">
        <v>11000</v>
      </c>
      <c r="F19" s="30"/>
      <c r="P19" s="47"/>
      <c r="Q19" s="50"/>
      <c r="R19" s="49"/>
      <c r="S19" s="22"/>
      <c r="T19" s="22"/>
    </row>
    <row r="20" spans="1:20" ht="15.95" customHeight="1" thickBot="1" x14ac:dyDescent="0.25">
      <c r="D20" s="167" t="s">
        <v>9</v>
      </c>
      <c r="E20" s="168">
        <f>SUM(E11:E19)</f>
        <v>578508</v>
      </c>
      <c r="J20" s="27"/>
    </row>
    <row r="21" spans="1:20" x14ac:dyDescent="0.2">
      <c r="J21" s="27"/>
      <c r="M21" s="30"/>
    </row>
    <row r="31" spans="1:20" x14ac:dyDescent="0.2">
      <c r="D31" s="45"/>
    </row>
  </sheetData>
  <sheetProtection algorithmName="SHA-512" hashValue="e87kcSxZGsYQK0FrfltmKTY2DgvqLQkQmm5jB3t3yRWDVrTT27kSrJqZbiRTQUXETgoDbOmrpgerLyYh6x/sIg==" saltValue="q3G3ZHB8pWnfUbF5nW5pd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19">
    <sortCondition descending="1" ref="E11:E19" customList="Mayor a menor"/>
  </sortState>
  <mergeCells count="2">
    <mergeCell ref="A5:H5"/>
    <mergeCell ref="A7:H7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I99"/>
  <sheetViews>
    <sheetView showGridLines="0" showRowColHeaders="0" zoomScale="150" zoomScaleNormal="150" zoomScaleSheetLayoutView="150" workbookViewId="0"/>
  </sheetViews>
  <sheetFormatPr baseColWidth="10" defaultRowHeight="12.75" x14ac:dyDescent="0.2"/>
  <cols>
    <col min="1" max="1" width="1" customWidth="1"/>
    <col min="2" max="2" width="31.28515625" customWidth="1"/>
    <col min="3" max="3" width="19.140625" customWidth="1"/>
    <col min="4" max="4" width="20.7109375" customWidth="1"/>
    <col min="5" max="5" width="6" customWidth="1"/>
    <col min="6" max="6" width="20.5703125" customWidth="1"/>
    <col min="7" max="7" width="18.42578125" customWidth="1"/>
    <col min="8" max="8" width="8" customWidth="1"/>
    <col min="9" max="9" width="17.85546875" customWidth="1"/>
  </cols>
  <sheetData>
    <row r="4" spans="2:9" ht="12.95" customHeight="1" x14ac:dyDescent="0.2"/>
    <row r="5" spans="2:9" ht="12.95" customHeight="1" x14ac:dyDescent="0.2"/>
    <row r="6" spans="2:9" ht="12.95" customHeight="1" x14ac:dyDescent="0.2">
      <c r="B6" s="293" t="s">
        <v>22</v>
      </c>
      <c r="C6" s="293"/>
      <c r="D6" s="293"/>
      <c r="E6" s="293"/>
      <c r="F6" s="293"/>
      <c r="G6" s="293"/>
      <c r="H6" s="293"/>
      <c r="I6" s="293"/>
    </row>
    <row r="7" spans="2:9" ht="12.95" customHeight="1" x14ac:dyDescent="0.2"/>
    <row r="8" spans="2:9" ht="12.95" customHeight="1" x14ac:dyDescent="0.2">
      <c r="B8" s="293" t="s">
        <v>144</v>
      </c>
      <c r="C8" s="293"/>
      <c r="D8" s="293"/>
      <c r="E8" s="293"/>
      <c r="F8" s="293"/>
      <c r="G8" s="293"/>
      <c r="H8" s="293"/>
      <c r="I8" s="293"/>
    </row>
    <row r="9" spans="2:9" ht="9.9499999999999993" customHeight="1" x14ac:dyDescent="0.2">
      <c r="B9" s="21"/>
      <c r="C9" s="21"/>
      <c r="D9" s="21"/>
      <c r="E9" s="21"/>
      <c r="F9" s="21"/>
      <c r="G9" s="21"/>
      <c r="H9" s="21"/>
      <c r="I9" s="21"/>
    </row>
    <row r="10" spans="2:9" ht="9.9499999999999993" customHeight="1" x14ac:dyDescent="0.2">
      <c r="B10" s="21"/>
      <c r="C10" s="21"/>
      <c r="D10" s="21"/>
      <c r="E10" s="21"/>
      <c r="F10" s="21"/>
      <c r="G10" s="21"/>
      <c r="H10" s="21"/>
      <c r="I10" s="21"/>
    </row>
    <row r="11" spans="2:9" ht="12.95" customHeight="1" thickBot="1" x14ac:dyDescent="0.25">
      <c r="B11" s="21"/>
      <c r="C11" s="21"/>
      <c r="D11" s="21"/>
      <c r="E11" s="21"/>
      <c r="F11" s="21"/>
      <c r="G11" s="21"/>
      <c r="H11" s="21"/>
      <c r="I11" s="21"/>
    </row>
    <row r="12" spans="2:9" ht="20.100000000000001" customHeight="1" thickBot="1" x14ac:dyDescent="0.25">
      <c r="B12" s="84" t="s">
        <v>12</v>
      </c>
      <c r="C12" s="110" t="s">
        <v>20</v>
      </c>
      <c r="D12" s="110" t="s">
        <v>21</v>
      </c>
      <c r="E12" s="110" t="s">
        <v>13</v>
      </c>
      <c r="F12" s="110" t="s">
        <v>14</v>
      </c>
      <c r="G12" s="110" t="s">
        <v>15</v>
      </c>
      <c r="H12" s="110" t="s">
        <v>16</v>
      </c>
      <c r="I12" s="111" t="s">
        <v>17</v>
      </c>
    </row>
    <row r="13" spans="2:9" ht="18" customHeight="1" x14ac:dyDescent="0.2">
      <c r="B13" s="54" t="s">
        <v>172</v>
      </c>
      <c r="C13" s="264" t="s">
        <v>113</v>
      </c>
      <c r="D13" s="55" t="s">
        <v>5</v>
      </c>
      <c r="E13" s="269" t="s">
        <v>72</v>
      </c>
      <c r="F13" s="277">
        <v>46055.826388888891</v>
      </c>
      <c r="G13" s="55" t="s">
        <v>89</v>
      </c>
      <c r="H13" s="55">
        <v>19381</v>
      </c>
      <c r="I13" s="56" t="s">
        <v>140</v>
      </c>
    </row>
    <row r="14" spans="2:9" ht="9.9499999999999993" customHeight="1" x14ac:dyDescent="0.2">
      <c r="B14" s="65"/>
      <c r="C14" s="267"/>
      <c r="D14" s="267"/>
      <c r="E14" s="265"/>
      <c r="F14" s="278"/>
      <c r="G14" s="267"/>
      <c r="H14" s="268">
        <f>SUM(H13:H13)</f>
        <v>19381</v>
      </c>
      <c r="I14" s="66"/>
    </row>
    <row r="15" spans="2:9" ht="18" customHeight="1" x14ac:dyDescent="0.2">
      <c r="B15" s="54" t="s">
        <v>173</v>
      </c>
      <c r="C15" s="264" t="s">
        <v>6</v>
      </c>
      <c r="D15" s="55" t="s">
        <v>5</v>
      </c>
      <c r="E15" s="269" t="s">
        <v>74</v>
      </c>
      <c r="F15" s="279">
        <v>46056.569444444445</v>
      </c>
      <c r="G15" s="55" t="s">
        <v>0</v>
      </c>
      <c r="H15" s="55">
        <v>22180</v>
      </c>
      <c r="I15" s="56" t="s">
        <v>122</v>
      </c>
    </row>
    <row r="16" spans="2:9" ht="9.9499999999999993" customHeight="1" x14ac:dyDescent="0.2">
      <c r="B16" s="65"/>
      <c r="C16" s="267"/>
      <c r="D16" s="267"/>
      <c r="E16" s="265"/>
      <c r="F16" s="278"/>
      <c r="G16" s="267"/>
      <c r="H16" s="268">
        <f>SUM(H15:H15)</f>
        <v>22180</v>
      </c>
      <c r="I16" s="66"/>
    </row>
    <row r="17" spans="2:9" ht="18" customHeight="1" x14ac:dyDescent="0.2">
      <c r="B17" s="54" t="s">
        <v>174</v>
      </c>
      <c r="C17" s="55" t="s">
        <v>6</v>
      </c>
      <c r="D17" s="55" t="s">
        <v>42</v>
      </c>
      <c r="E17" s="269" t="s">
        <v>72</v>
      </c>
      <c r="F17" s="279">
        <v>46057.704861111109</v>
      </c>
      <c r="G17" s="55" t="s">
        <v>142</v>
      </c>
      <c r="H17" s="55">
        <v>22618</v>
      </c>
      <c r="I17" s="56" t="s">
        <v>175</v>
      </c>
    </row>
    <row r="18" spans="2:9" ht="9.9499999999999993" customHeight="1" x14ac:dyDescent="0.2">
      <c r="B18" s="65"/>
      <c r="C18" s="267"/>
      <c r="D18" s="267"/>
      <c r="E18" s="265"/>
      <c r="F18" s="278"/>
      <c r="G18" s="267"/>
      <c r="H18" s="268">
        <f>SUM(H17:H17)</f>
        <v>22618</v>
      </c>
      <c r="I18" s="66"/>
    </row>
    <row r="19" spans="2:9" ht="18" customHeight="1" x14ac:dyDescent="0.2">
      <c r="B19" s="41" t="s">
        <v>176</v>
      </c>
      <c r="C19" s="264" t="s">
        <v>113</v>
      </c>
      <c r="D19" s="264" t="s">
        <v>5</v>
      </c>
      <c r="E19" s="262" t="s">
        <v>74</v>
      </c>
      <c r="F19" s="277">
        <v>46058.746527777781</v>
      </c>
      <c r="G19" s="264" t="s">
        <v>0</v>
      </c>
      <c r="H19" s="264">
        <v>28929</v>
      </c>
      <c r="I19" s="42" t="s">
        <v>131</v>
      </c>
    </row>
    <row r="20" spans="2:9" ht="9.9499999999999993" customHeight="1" x14ac:dyDescent="0.2">
      <c r="B20" s="65"/>
      <c r="C20" s="267"/>
      <c r="D20" s="267"/>
      <c r="E20" s="265"/>
      <c r="F20" s="278"/>
      <c r="G20" s="267"/>
      <c r="H20" s="268">
        <f>SUM(H19)</f>
        <v>28929</v>
      </c>
      <c r="I20" s="66"/>
    </row>
    <row r="21" spans="2:9" ht="18" customHeight="1" x14ac:dyDescent="0.2">
      <c r="B21" s="41" t="s">
        <v>177</v>
      </c>
      <c r="C21" s="264" t="s">
        <v>6</v>
      </c>
      <c r="D21" s="264" t="s">
        <v>5</v>
      </c>
      <c r="E21" s="262" t="s">
        <v>72</v>
      </c>
      <c r="F21" s="277">
        <v>46059.684027777781</v>
      </c>
      <c r="G21" s="264" t="s">
        <v>0</v>
      </c>
      <c r="H21" s="264">
        <v>21928</v>
      </c>
      <c r="I21" s="42" t="s">
        <v>115</v>
      </c>
    </row>
    <row r="22" spans="2:9" ht="9.9499999999999993" customHeight="1" x14ac:dyDescent="0.2">
      <c r="B22" s="65"/>
      <c r="C22" s="267"/>
      <c r="D22" s="267"/>
      <c r="E22" s="265"/>
      <c r="F22" s="278"/>
      <c r="G22" s="267"/>
      <c r="H22" s="268">
        <f>SUM(H21)</f>
        <v>21928</v>
      </c>
      <c r="I22" s="66"/>
    </row>
    <row r="23" spans="2:9" ht="18" customHeight="1" x14ac:dyDescent="0.2">
      <c r="B23" s="54" t="s">
        <v>178</v>
      </c>
      <c r="C23" s="264" t="s">
        <v>113</v>
      </c>
      <c r="D23" s="55" t="s">
        <v>99</v>
      </c>
      <c r="E23" s="269" t="s">
        <v>73</v>
      </c>
      <c r="F23" s="279">
        <v>46059.75</v>
      </c>
      <c r="G23" s="55" t="s">
        <v>89</v>
      </c>
      <c r="H23" s="55">
        <v>67260</v>
      </c>
      <c r="I23" s="56" t="s">
        <v>140</v>
      </c>
    </row>
    <row r="24" spans="2:9" ht="9.9499999999999993" customHeight="1" x14ac:dyDescent="0.2">
      <c r="B24" s="65"/>
      <c r="C24" s="267"/>
      <c r="D24" s="267"/>
      <c r="E24" s="265"/>
      <c r="F24" s="278"/>
      <c r="G24" s="267"/>
      <c r="H24" s="268">
        <f t="shared" ref="H24" si="0">SUM(H23:H23)</f>
        <v>67260</v>
      </c>
      <c r="I24" s="66"/>
    </row>
    <row r="25" spans="2:9" ht="18" customHeight="1" x14ac:dyDescent="0.2">
      <c r="B25" s="54" t="s">
        <v>179</v>
      </c>
      <c r="C25" s="55" t="s">
        <v>113</v>
      </c>
      <c r="D25" s="55" t="s">
        <v>5</v>
      </c>
      <c r="E25" s="269" t="s">
        <v>73</v>
      </c>
      <c r="F25" s="279">
        <v>46061.319444444445</v>
      </c>
      <c r="G25" s="55" t="s">
        <v>195</v>
      </c>
      <c r="H25" s="55">
        <v>28300</v>
      </c>
      <c r="I25" s="56" t="s">
        <v>153</v>
      </c>
    </row>
    <row r="26" spans="2:9" ht="9.9499999999999993" customHeight="1" x14ac:dyDescent="0.2">
      <c r="B26" s="65"/>
      <c r="C26" s="267"/>
      <c r="D26" s="267"/>
      <c r="E26" s="265"/>
      <c r="F26" s="278"/>
      <c r="G26" s="267"/>
      <c r="H26" s="268">
        <f t="shared" ref="H26" si="1">SUM(H25:H25)</f>
        <v>28300</v>
      </c>
      <c r="I26" s="66"/>
    </row>
    <row r="27" spans="2:9" ht="18" customHeight="1" x14ac:dyDescent="0.2">
      <c r="B27" s="41" t="s">
        <v>181</v>
      </c>
      <c r="C27" s="264" t="s">
        <v>42</v>
      </c>
      <c r="D27" s="264" t="s">
        <v>42</v>
      </c>
      <c r="E27" s="262" t="s">
        <v>74</v>
      </c>
      <c r="F27" s="277">
        <v>46063.1875</v>
      </c>
      <c r="G27" s="264" t="s">
        <v>0</v>
      </c>
      <c r="H27" s="264">
        <v>22000</v>
      </c>
      <c r="I27" s="42" t="s">
        <v>139</v>
      </c>
    </row>
    <row r="28" spans="2:9" ht="9.9499999999999993" customHeight="1" x14ac:dyDescent="0.2">
      <c r="B28" s="65"/>
      <c r="C28" s="267"/>
      <c r="D28" s="267"/>
      <c r="E28" s="265"/>
      <c r="F28" s="278"/>
      <c r="G28" s="267"/>
      <c r="H28" s="268">
        <f>SUM(H27:H27)</f>
        <v>22000</v>
      </c>
      <c r="I28" s="66"/>
    </row>
    <row r="29" spans="2:9" ht="18" customHeight="1" x14ac:dyDescent="0.2">
      <c r="B29" s="41" t="s">
        <v>182</v>
      </c>
      <c r="C29" s="264" t="s">
        <v>6</v>
      </c>
      <c r="D29" s="264" t="s">
        <v>42</v>
      </c>
      <c r="E29" s="262" t="s">
        <v>74</v>
      </c>
      <c r="F29" s="277">
        <v>46064.479166666664</v>
      </c>
      <c r="G29" s="264" t="s">
        <v>0</v>
      </c>
      <c r="H29" s="264">
        <v>23381</v>
      </c>
      <c r="I29" s="42" t="s">
        <v>115</v>
      </c>
    </row>
    <row r="30" spans="2:9" ht="9.9499999999999993" customHeight="1" x14ac:dyDescent="0.2">
      <c r="B30" s="65"/>
      <c r="C30" s="267"/>
      <c r="D30" s="267"/>
      <c r="E30" s="265"/>
      <c r="F30" s="278"/>
      <c r="G30" s="267"/>
      <c r="H30" s="268">
        <f>SUM(H29)</f>
        <v>23381</v>
      </c>
      <c r="I30" s="66"/>
    </row>
    <row r="31" spans="2:9" ht="18" customHeight="1" x14ac:dyDescent="0.2">
      <c r="B31" s="54" t="s">
        <v>183</v>
      </c>
      <c r="C31" s="264" t="s">
        <v>6</v>
      </c>
      <c r="D31" s="55" t="s">
        <v>116</v>
      </c>
      <c r="E31" s="269" t="s">
        <v>73</v>
      </c>
      <c r="F31" s="279">
        <v>46065.371527777781</v>
      </c>
      <c r="G31" s="55" t="s">
        <v>0</v>
      </c>
      <c r="H31" s="55">
        <v>25700</v>
      </c>
      <c r="I31" s="56" t="s">
        <v>139</v>
      </c>
    </row>
    <row r="32" spans="2:9" ht="9.9499999999999993" customHeight="1" x14ac:dyDescent="0.2">
      <c r="B32" s="65"/>
      <c r="C32" s="267"/>
      <c r="D32" s="267"/>
      <c r="E32" s="265"/>
      <c r="F32" s="278"/>
      <c r="G32" s="267"/>
      <c r="H32" s="268">
        <f t="shared" ref="H32" si="2">SUM(H31:H31)</f>
        <v>25700</v>
      </c>
      <c r="I32" s="66"/>
    </row>
    <row r="33" spans="2:9" ht="18" customHeight="1" x14ac:dyDescent="0.2">
      <c r="B33" s="54" t="s">
        <v>184</v>
      </c>
      <c r="C33" s="55" t="s">
        <v>6</v>
      </c>
      <c r="D33" s="55" t="s">
        <v>5</v>
      </c>
      <c r="E33" s="269" t="s">
        <v>72</v>
      </c>
      <c r="F33" s="279">
        <v>46066.576388888891</v>
      </c>
      <c r="G33" s="55" t="s">
        <v>89</v>
      </c>
      <c r="H33" s="55">
        <v>67492</v>
      </c>
      <c r="I33" s="56" t="s">
        <v>140</v>
      </c>
    </row>
    <row r="34" spans="2:9" ht="9.9499999999999993" customHeight="1" x14ac:dyDescent="0.2">
      <c r="B34" s="65"/>
      <c r="C34" s="267"/>
      <c r="D34" s="267"/>
      <c r="E34" s="265"/>
      <c r="F34" s="278"/>
      <c r="G34" s="267"/>
      <c r="H34" s="268">
        <f t="shared" ref="H34" si="3">SUM(H33:H33)</f>
        <v>67492</v>
      </c>
      <c r="I34" s="66"/>
    </row>
    <row r="35" spans="2:9" ht="18" customHeight="1" x14ac:dyDescent="0.2">
      <c r="B35" s="41" t="s">
        <v>134</v>
      </c>
      <c r="C35" s="264" t="s">
        <v>6</v>
      </c>
      <c r="D35" s="264" t="s">
        <v>5</v>
      </c>
      <c r="E35" s="262" t="s">
        <v>72</v>
      </c>
      <c r="F35" s="277">
        <v>46068.854166666664</v>
      </c>
      <c r="G35" s="264" t="s">
        <v>0</v>
      </c>
      <c r="H35" s="264">
        <v>23108</v>
      </c>
      <c r="I35" s="42" t="s">
        <v>115</v>
      </c>
    </row>
    <row r="36" spans="2:9" ht="9.9499999999999993" customHeight="1" x14ac:dyDescent="0.2">
      <c r="B36" s="65"/>
      <c r="C36" s="267"/>
      <c r="D36" s="267"/>
      <c r="E36" s="265"/>
      <c r="F36" s="278"/>
      <c r="G36" s="267"/>
      <c r="H36" s="268">
        <f>SUM(H35:H35)</f>
        <v>23108</v>
      </c>
      <c r="I36" s="66"/>
    </row>
    <row r="37" spans="2:9" ht="18" customHeight="1" x14ac:dyDescent="0.2">
      <c r="B37" s="41" t="s">
        <v>185</v>
      </c>
      <c r="C37" s="264" t="s">
        <v>113</v>
      </c>
      <c r="D37" s="264" t="s">
        <v>5</v>
      </c>
      <c r="E37" s="262" t="s">
        <v>74</v>
      </c>
      <c r="F37" s="277">
        <v>46068.888888888891</v>
      </c>
      <c r="G37" s="264" t="s">
        <v>39</v>
      </c>
      <c r="H37" s="264">
        <v>24132</v>
      </c>
      <c r="I37" s="42" t="s">
        <v>115</v>
      </c>
    </row>
    <row r="38" spans="2:9" ht="9.9499999999999993" customHeight="1" x14ac:dyDescent="0.2">
      <c r="B38" s="65"/>
      <c r="C38" s="267"/>
      <c r="D38" s="267"/>
      <c r="E38" s="265"/>
      <c r="F38" s="278"/>
      <c r="G38" s="267"/>
      <c r="H38" s="268">
        <f>SUM(H37:H37)</f>
        <v>24132</v>
      </c>
      <c r="I38" s="66"/>
    </row>
    <row r="39" spans="2:9" ht="18" customHeight="1" x14ac:dyDescent="0.2">
      <c r="B39" s="41" t="s">
        <v>186</v>
      </c>
      <c r="C39" s="264" t="s">
        <v>6</v>
      </c>
      <c r="D39" s="264" t="s">
        <v>99</v>
      </c>
      <c r="E39" s="262" t="s">
        <v>73</v>
      </c>
      <c r="F39" s="277">
        <v>46071.631944444445</v>
      </c>
      <c r="G39" s="264" t="s">
        <v>89</v>
      </c>
      <c r="H39" s="264">
        <v>28464</v>
      </c>
      <c r="I39" s="42" t="s">
        <v>122</v>
      </c>
    </row>
    <row r="40" spans="2:9" ht="9.9499999999999993" customHeight="1" x14ac:dyDescent="0.2">
      <c r="B40" s="65"/>
      <c r="C40" s="267"/>
      <c r="D40" s="267"/>
      <c r="E40" s="265"/>
      <c r="F40" s="278"/>
      <c r="G40" s="267"/>
      <c r="H40" s="268">
        <f>SUM(H39:H39)</f>
        <v>28464</v>
      </c>
      <c r="I40" s="66"/>
    </row>
    <row r="41" spans="2:9" ht="18" customHeight="1" x14ac:dyDescent="0.2">
      <c r="B41" s="41" t="s">
        <v>187</v>
      </c>
      <c r="C41" s="264" t="s">
        <v>113</v>
      </c>
      <c r="D41" s="264" t="s">
        <v>5</v>
      </c>
      <c r="E41" s="262" t="s">
        <v>74</v>
      </c>
      <c r="F41" s="277">
        <v>46073.413194444445</v>
      </c>
      <c r="G41" s="264" t="s">
        <v>0</v>
      </c>
      <c r="H41" s="264">
        <v>22400</v>
      </c>
      <c r="I41" s="42" t="s">
        <v>122</v>
      </c>
    </row>
    <row r="42" spans="2:9" ht="9.9499999999999993" customHeight="1" x14ac:dyDescent="0.2">
      <c r="B42" s="65"/>
      <c r="C42" s="267"/>
      <c r="D42" s="267"/>
      <c r="E42" s="265"/>
      <c r="F42" s="278"/>
      <c r="G42" s="267"/>
      <c r="H42" s="268">
        <f>SUM(H41:H41)</f>
        <v>22400</v>
      </c>
      <c r="I42" s="66"/>
    </row>
    <row r="43" spans="2:9" ht="18" customHeight="1" x14ac:dyDescent="0.2">
      <c r="B43" s="41" t="s">
        <v>188</v>
      </c>
      <c r="C43" s="264" t="s">
        <v>6</v>
      </c>
      <c r="D43" s="264" t="s">
        <v>5</v>
      </c>
      <c r="E43" s="262" t="s">
        <v>72</v>
      </c>
      <c r="F43" s="279">
        <v>46073.611111111109</v>
      </c>
      <c r="G43" s="264" t="s">
        <v>0</v>
      </c>
      <c r="H43" s="264">
        <v>22589</v>
      </c>
      <c r="I43" s="42" t="s">
        <v>115</v>
      </c>
    </row>
    <row r="44" spans="2:9" ht="9.9499999999999993" customHeight="1" x14ac:dyDescent="0.2">
      <c r="B44" s="65"/>
      <c r="C44" s="267"/>
      <c r="D44" s="267"/>
      <c r="E44" s="265"/>
      <c r="F44" s="278"/>
      <c r="G44" s="267"/>
      <c r="H44" s="268">
        <f>SUM(H43:H43)</f>
        <v>22589</v>
      </c>
      <c r="I44" s="66"/>
    </row>
    <row r="45" spans="2:9" ht="18" customHeight="1" x14ac:dyDescent="0.2">
      <c r="B45" s="41" t="s">
        <v>189</v>
      </c>
      <c r="C45" s="264" t="s">
        <v>6</v>
      </c>
      <c r="D45" s="264" t="s">
        <v>42</v>
      </c>
      <c r="E45" s="262" t="s">
        <v>125</v>
      </c>
      <c r="F45" s="277">
        <v>46074.558333333334</v>
      </c>
      <c r="G45" s="264" t="s">
        <v>45</v>
      </c>
      <c r="H45" s="264">
        <v>11000</v>
      </c>
      <c r="I45" s="42" t="s">
        <v>135</v>
      </c>
    </row>
    <row r="46" spans="2:9" ht="9.9499999999999993" customHeight="1" x14ac:dyDescent="0.2">
      <c r="B46" s="65"/>
      <c r="C46" s="267"/>
      <c r="D46" s="267"/>
      <c r="E46" s="265"/>
      <c r="F46" s="278"/>
      <c r="G46" s="267"/>
      <c r="H46" s="268">
        <f>SUM(H45:H45)</f>
        <v>11000</v>
      </c>
      <c r="I46" s="66"/>
    </row>
    <row r="47" spans="2:9" ht="18" customHeight="1" x14ac:dyDescent="0.2">
      <c r="B47" s="54" t="s">
        <v>190</v>
      </c>
      <c r="C47" s="55" t="s">
        <v>113</v>
      </c>
      <c r="D47" s="55" t="s">
        <v>5</v>
      </c>
      <c r="E47" s="269" t="s">
        <v>73</v>
      </c>
      <c r="F47" s="279">
        <v>46074.739583333336</v>
      </c>
      <c r="G47" s="55" t="s">
        <v>0</v>
      </c>
      <c r="H47" s="55">
        <v>23995</v>
      </c>
      <c r="I47" s="56" t="s">
        <v>115</v>
      </c>
    </row>
    <row r="48" spans="2:9" ht="9.9499999999999993" customHeight="1" x14ac:dyDescent="0.2">
      <c r="B48" s="65"/>
      <c r="C48" s="267"/>
      <c r="D48" s="267"/>
      <c r="E48" s="265"/>
      <c r="F48" s="278"/>
      <c r="G48" s="267"/>
      <c r="H48" s="268">
        <f>SUM(H47:H47)</f>
        <v>23995</v>
      </c>
      <c r="I48" s="66"/>
    </row>
    <row r="49" spans="2:9" ht="18" customHeight="1" x14ac:dyDescent="0.2">
      <c r="B49" s="41" t="s">
        <v>191</v>
      </c>
      <c r="C49" s="264" t="s">
        <v>43</v>
      </c>
      <c r="D49" s="264" t="s">
        <v>42</v>
      </c>
      <c r="E49" s="262" t="s">
        <v>74</v>
      </c>
      <c r="F49" s="277">
        <v>46078.756944444445</v>
      </c>
      <c r="G49" s="264" t="s">
        <v>7</v>
      </c>
      <c r="H49" s="264">
        <v>30000</v>
      </c>
      <c r="I49" s="42" t="s">
        <v>61</v>
      </c>
    </row>
    <row r="50" spans="2:9" ht="9.9499999999999993" customHeight="1" x14ac:dyDescent="0.2">
      <c r="B50" s="65"/>
      <c r="C50" s="267"/>
      <c r="D50" s="267"/>
      <c r="E50" s="265"/>
      <c r="F50" s="278"/>
      <c r="G50" s="267"/>
      <c r="H50" s="268">
        <f>SUM(H49:H49)</f>
        <v>30000</v>
      </c>
      <c r="I50" s="66"/>
    </row>
    <row r="51" spans="2:9" ht="18" customHeight="1" x14ac:dyDescent="0.2">
      <c r="B51" s="41" t="s">
        <v>193</v>
      </c>
      <c r="C51" s="264" t="s">
        <v>113</v>
      </c>
      <c r="D51" s="264" t="s">
        <v>5</v>
      </c>
      <c r="E51" s="262" t="s">
        <v>73</v>
      </c>
      <c r="F51" s="277">
        <v>46078.555555555555</v>
      </c>
      <c r="G51" s="264" t="s">
        <v>39</v>
      </c>
      <c r="H51" s="264">
        <v>24156</v>
      </c>
      <c r="I51" s="42" t="s">
        <v>140</v>
      </c>
    </row>
    <row r="52" spans="2:9" ht="9.9499999999999993" customHeight="1" x14ac:dyDescent="0.2">
      <c r="B52" s="65"/>
      <c r="C52" s="267"/>
      <c r="D52" s="267"/>
      <c r="E52" s="265"/>
      <c r="F52" s="278"/>
      <c r="G52" s="267"/>
      <c r="H52" s="268">
        <f>SUM(H51:H51)</f>
        <v>24156</v>
      </c>
      <c r="I52" s="66"/>
    </row>
    <row r="53" spans="2:9" ht="18" customHeight="1" x14ac:dyDescent="0.2">
      <c r="B53" s="54" t="s">
        <v>194</v>
      </c>
      <c r="C53" s="264" t="s">
        <v>113</v>
      </c>
      <c r="D53" s="55" t="s">
        <v>42</v>
      </c>
      <c r="E53" s="269" t="s">
        <v>74</v>
      </c>
      <c r="F53" s="277">
        <v>46081.774305555555</v>
      </c>
      <c r="G53" s="55" t="s">
        <v>0</v>
      </c>
      <c r="H53" s="55">
        <v>19495</v>
      </c>
      <c r="I53" s="56" t="s">
        <v>131</v>
      </c>
    </row>
    <row r="54" spans="2:9" ht="9.9499999999999993" customHeight="1" thickBot="1" x14ac:dyDescent="0.25">
      <c r="B54" s="120"/>
      <c r="C54" s="67"/>
      <c r="D54" s="67"/>
      <c r="E54" s="68"/>
      <c r="F54" s="121"/>
      <c r="G54" s="67"/>
      <c r="H54" s="100">
        <f>SUM(H53:H53)</f>
        <v>19495</v>
      </c>
      <c r="I54" s="69"/>
    </row>
    <row r="55" spans="2:9" ht="18" customHeight="1" x14ac:dyDescent="0.2"/>
    <row r="56" spans="2:9" ht="9.9499999999999993" customHeight="1" x14ac:dyDescent="0.2"/>
    <row r="57" spans="2:9" ht="18" customHeight="1" x14ac:dyDescent="0.2"/>
    <row r="58" spans="2:9" ht="9.9499999999999993" customHeight="1" x14ac:dyDescent="0.2"/>
    <row r="59" spans="2:9" ht="18" customHeight="1" x14ac:dyDescent="0.2"/>
    <row r="60" spans="2:9" ht="9.9499999999999993" customHeight="1" x14ac:dyDescent="0.2"/>
    <row r="61" spans="2:9" ht="18" customHeight="1" x14ac:dyDescent="0.2"/>
    <row r="62" spans="2:9" ht="9.9499999999999993" customHeight="1" x14ac:dyDescent="0.2"/>
    <row r="63" spans="2:9" ht="18" customHeight="1" x14ac:dyDescent="0.2"/>
    <row r="64" spans="2:9" ht="9.9499999999999993" customHeight="1" x14ac:dyDescent="0.2"/>
    <row r="65" ht="18" customHeight="1" x14ac:dyDescent="0.2"/>
    <row r="66" ht="9.9499999999999993" customHeight="1" x14ac:dyDescent="0.2"/>
    <row r="67" ht="18" customHeight="1" x14ac:dyDescent="0.2"/>
    <row r="68" ht="9.9499999999999993" customHeight="1" x14ac:dyDescent="0.2"/>
    <row r="69" ht="18" customHeight="1" x14ac:dyDescent="0.2"/>
    <row r="70" ht="9.9499999999999993" customHeight="1" x14ac:dyDescent="0.2"/>
    <row r="71" ht="18" customHeight="1" x14ac:dyDescent="0.2"/>
    <row r="72" ht="9.9499999999999993" customHeight="1" x14ac:dyDescent="0.2"/>
    <row r="73" ht="15" customHeight="1" x14ac:dyDescent="0.2"/>
    <row r="74" ht="9.9499999999999993" customHeight="1" x14ac:dyDescent="0.2"/>
    <row r="75" ht="15" customHeight="1" x14ac:dyDescent="0.2"/>
    <row r="76" ht="9.9499999999999993" customHeight="1" x14ac:dyDescent="0.2"/>
    <row r="77" ht="15" customHeight="1" x14ac:dyDescent="0.2"/>
    <row r="78" ht="9.9499999999999993" customHeight="1" x14ac:dyDescent="0.2"/>
    <row r="79" ht="15" customHeight="1" x14ac:dyDescent="0.2"/>
    <row r="80" ht="9.9499999999999993" customHeight="1" x14ac:dyDescent="0.2"/>
    <row r="81" ht="15" customHeight="1" x14ac:dyDescent="0.2"/>
    <row r="82" ht="9.9499999999999993" customHeight="1" x14ac:dyDescent="0.2"/>
    <row r="83" ht="15" customHeight="1" x14ac:dyDescent="0.2"/>
    <row r="84" ht="9.9499999999999993" customHeight="1" x14ac:dyDescent="0.2"/>
    <row r="85" ht="15" customHeight="1" x14ac:dyDescent="0.2"/>
    <row r="86" ht="9.9499999999999993" customHeight="1" x14ac:dyDescent="0.2"/>
    <row r="87" ht="15" customHeight="1" x14ac:dyDescent="0.2"/>
    <row r="88" ht="9.9499999999999993" customHeight="1" x14ac:dyDescent="0.2"/>
    <row r="89" ht="15" customHeight="1" x14ac:dyDescent="0.2"/>
    <row r="90" ht="9.9499999999999993" customHeight="1" x14ac:dyDescent="0.2"/>
    <row r="91" ht="15" customHeight="1" x14ac:dyDescent="0.2"/>
    <row r="92" ht="18" customHeight="1" x14ac:dyDescent="0.2"/>
    <row r="93" ht="15" customHeight="1" x14ac:dyDescent="0.2"/>
    <row r="94" ht="18" customHeight="1" x14ac:dyDescent="0.2"/>
    <row r="95" ht="15" customHeight="1" x14ac:dyDescent="0.2"/>
    <row r="96" ht="18" customHeight="1" x14ac:dyDescent="0.2"/>
    <row r="97" ht="15" customHeight="1" x14ac:dyDescent="0.2"/>
    <row r="98" ht="18" customHeight="1" x14ac:dyDescent="0.2"/>
    <row r="99" ht="15" customHeight="1" x14ac:dyDescent="0.2"/>
  </sheetData>
  <sheetProtection algorithmName="SHA-512" hashValue="iaQw1/h4oe031LG/zeY9QDvZsizU2NSdxFeGjGUK3f3LVuqIXmJV0PDsfBQT8AqOr5Y7mlJPuQ+B1k6KawKK+Q==" saltValue="AwJQ0G1lp8MRFBmaa0nN1g==" spinCount="100000" sheet="1" formatCells="0" formatColumns="0" formatRows="0" insertColumns="0" insertRows="0" insertHyperlinks="0" deleteColumns="0" deleteRows="0" sort="0" autoFilter="0" pivotTables="0"/>
  <mergeCells count="2">
    <mergeCell ref="B6:I6"/>
    <mergeCell ref="B8:I8"/>
  </mergeCells>
  <phoneticPr fontId="10" type="noConversion"/>
  <printOptions horizont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Z97"/>
  <sheetViews>
    <sheetView showGridLines="0" showRowColHeaders="0" zoomScale="150" zoomScaleNormal="150" zoomScalePageLayoutView="120" workbookViewId="0"/>
  </sheetViews>
  <sheetFormatPr baseColWidth="10" defaultRowHeight="12.75" x14ac:dyDescent="0.2"/>
  <cols>
    <col min="1" max="1" width="5.5703125" customWidth="1"/>
    <col min="2" max="2" width="25.42578125" customWidth="1"/>
    <col min="3" max="3" width="8" customWidth="1"/>
    <col min="4" max="4" width="7.28515625" customWidth="1"/>
    <col min="5" max="5" width="6.140625" customWidth="1"/>
    <col min="6" max="6" width="4.85546875" customWidth="1"/>
    <col min="7" max="7" width="11" customWidth="1"/>
    <col min="8" max="8" width="6.7109375" customWidth="1"/>
    <col min="9" max="9" width="18.42578125" customWidth="1"/>
    <col min="10" max="10" width="10.42578125" customWidth="1"/>
    <col min="11" max="11" width="11" customWidth="1"/>
    <col min="12" max="12" width="7.28515625" customWidth="1"/>
    <col min="13" max="13" width="11.140625" customWidth="1"/>
    <col min="14" max="14" width="7.28515625" hidden="1" customWidth="1"/>
    <col min="15" max="15" width="11.140625" hidden="1" customWidth="1"/>
    <col min="16" max="16" width="7.28515625" hidden="1" customWidth="1"/>
    <col min="17" max="17" width="12" hidden="1" customWidth="1"/>
    <col min="18" max="19" width="12" customWidth="1"/>
    <col min="20" max="20" width="10.85546875" customWidth="1"/>
    <col min="21" max="21" width="7.28515625" hidden="1" customWidth="1"/>
    <col min="22" max="22" width="0" hidden="1" customWidth="1"/>
    <col min="23" max="23" width="14.140625" hidden="1" customWidth="1"/>
    <col min="24" max="24" width="7.28515625" customWidth="1"/>
    <col min="25" max="25" width="11.42578125" customWidth="1"/>
    <col min="26" max="26" width="14.140625" customWidth="1"/>
  </cols>
  <sheetData>
    <row r="3" spans="1:26" ht="12" customHeight="1" x14ac:dyDescent="0.2">
      <c r="F3" t="s">
        <v>59</v>
      </c>
    </row>
    <row r="4" spans="1:26" ht="12" customHeight="1" x14ac:dyDescent="0.2"/>
    <row r="5" spans="1:26" ht="12.95" customHeight="1" x14ac:dyDescent="0.2">
      <c r="B5" s="1"/>
      <c r="C5" s="293" t="s">
        <v>90</v>
      </c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1"/>
      <c r="S5" s="21"/>
    </row>
    <row r="6" spans="1:26" ht="9.9499999999999993" customHeight="1" x14ac:dyDescent="0.25">
      <c r="B6" s="1"/>
      <c r="C6" s="15"/>
      <c r="D6" s="7"/>
      <c r="E6" s="5"/>
      <c r="F6" s="5"/>
      <c r="G6" s="5"/>
      <c r="H6" s="5"/>
      <c r="I6" s="5"/>
      <c r="V6" s="12"/>
      <c r="W6" s="12"/>
    </row>
    <row r="7" spans="1:26" ht="12.95" customHeight="1" x14ac:dyDescent="0.2">
      <c r="B7" s="1"/>
      <c r="C7" s="293" t="s">
        <v>144</v>
      </c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1"/>
      <c r="S7" s="21"/>
      <c r="T7" s="12"/>
      <c r="U7" s="12"/>
      <c r="V7" s="12"/>
      <c r="W7" s="12"/>
    </row>
    <row r="8" spans="1:26" ht="9.9499999999999993" customHeight="1" x14ac:dyDescent="0.2"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2"/>
      <c r="U8" s="12"/>
      <c r="V8" s="12"/>
      <c r="W8" s="12"/>
    </row>
    <row r="9" spans="1:26" ht="9.9499999999999993" customHeight="1" thickBot="1" x14ac:dyDescent="0.25">
      <c r="B9" s="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2"/>
      <c r="U9" s="12"/>
      <c r="V9" s="12"/>
      <c r="W9" s="12"/>
    </row>
    <row r="10" spans="1:26" ht="15.95" customHeight="1" thickBot="1" x14ac:dyDescent="0.25">
      <c r="A10" s="142" t="s">
        <v>63</v>
      </c>
      <c r="B10" s="159" t="s">
        <v>23</v>
      </c>
      <c r="C10" s="143" t="s">
        <v>24</v>
      </c>
      <c r="D10" s="80" t="s">
        <v>25</v>
      </c>
      <c r="E10" s="80" t="s">
        <v>26</v>
      </c>
      <c r="F10" s="80" t="s">
        <v>27</v>
      </c>
      <c r="G10" s="80" t="s">
        <v>28</v>
      </c>
      <c r="H10" s="80" t="s">
        <v>29</v>
      </c>
      <c r="I10" s="80" t="s">
        <v>30</v>
      </c>
      <c r="J10" s="144" t="s">
        <v>31</v>
      </c>
      <c r="K10" s="80" t="s">
        <v>40</v>
      </c>
      <c r="L10" s="80" t="s">
        <v>33</v>
      </c>
      <c r="M10" s="80" t="s">
        <v>32</v>
      </c>
      <c r="N10" s="80" t="s">
        <v>33</v>
      </c>
      <c r="O10" s="80" t="s">
        <v>34</v>
      </c>
      <c r="P10" s="80" t="s">
        <v>35</v>
      </c>
      <c r="Q10" s="80" t="s">
        <v>33</v>
      </c>
      <c r="R10" s="80" t="s">
        <v>33</v>
      </c>
      <c r="S10" s="80" t="s">
        <v>34</v>
      </c>
      <c r="T10" s="80" t="s">
        <v>35</v>
      </c>
      <c r="U10" s="80" t="s">
        <v>33</v>
      </c>
      <c r="V10" s="80" t="s">
        <v>36</v>
      </c>
      <c r="W10" s="80" t="s">
        <v>37</v>
      </c>
      <c r="X10" s="80" t="s">
        <v>33</v>
      </c>
      <c r="Y10" s="80" t="s">
        <v>36</v>
      </c>
      <c r="Z10" s="85" t="s">
        <v>83</v>
      </c>
    </row>
    <row r="11" spans="1:26" ht="15" customHeight="1" x14ac:dyDescent="0.2">
      <c r="A11" s="170">
        <v>1</v>
      </c>
      <c r="B11" s="173" t="s">
        <v>172</v>
      </c>
      <c r="C11" s="174">
        <v>229</v>
      </c>
      <c r="D11" s="175">
        <v>32.26</v>
      </c>
      <c r="E11" s="176">
        <v>20</v>
      </c>
      <c r="F11" s="177" t="s">
        <v>65</v>
      </c>
      <c r="G11" s="178">
        <v>36.01</v>
      </c>
      <c r="H11" s="177">
        <v>26956</v>
      </c>
      <c r="I11" s="177" t="s">
        <v>60</v>
      </c>
      <c r="J11" s="179">
        <v>41.05</v>
      </c>
      <c r="K11" s="180">
        <v>46047</v>
      </c>
      <c r="L11" s="175">
        <v>7</v>
      </c>
      <c r="M11" s="180">
        <v>46053</v>
      </c>
      <c r="N11" s="177"/>
      <c r="O11" s="177"/>
      <c r="P11" s="177"/>
      <c r="Q11" s="177"/>
      <c r="R11" s="175">
        <v>19.420000000000002</v>
      </c>
      <c r="S11" s="175">
        <v>156.4</v>
      </c>
      <c r="T11" s="180">
        <v>46055</v>
      </c>
      <c r="U11" s="177"/>
      <c r="V11" s="177"/>
      <c r="W11" s="177"/>
      <c r="X11" s="175">
        <v>22.35</v>
      </c>
      <c r="Y11" s="181">
        <v>50.5</v>
      </c>
      <c r="Z11" s="182">
        <v>207.3</v>
      </c>
    </row>
    <row r="12" spans="1:26" ht="15" customHeight="1" x14ac:dyDescent="0.2">
      <c r="A12" s="171">
        <v>2</v>
      </c>
      <c r="B12" s="183" t="s">
        <v>173</v>
      </c>
      <c r="C12" s="184">
        <v>229</v>
      </c>
      <c r="D12" s="185">
        <v>32.24</v>
      </c>
      <c r="E12" s="186">
        <v>20.2</v>
      </c>
      <c r="F12" s="187" t="s">
        <v>65</v>
      </c>
      <c r="G12" s="188">
        <v>33.01</v>
      </c>
      <c r="H12" s="187">
        <v>27213</v>
      </c>
      <c r="I12" s="187" t="s">
        <v>60</v>
      </c>
      <c r="J12" s="189">
        <v>42.11</v>
      </c>
      <c r="K12" s="190">
        <v>46052</v>
      </c>
      <c r="L12" s="185">
        <v>18.309999999999999</v>
      </c>
      <c r="M12" s="190">
        <v>46052</v>
      </c>
      <c r="N12" s="187"/>
      <c r="O12" s="187"/>
      <c r="P12" s="187"/>
      <c r="Q12" s="187"/>
      <c r="R12" s="185">
        <v>20.3</v>
      </c>
      <c r="S12" s="185">
        <v>1.5</v>
      </c>
      <c r="T12" s="190">
        <v>46056</v>
      </c>
      <c r="U12" s="187"/>
      <c r="V12" s="187"/>
      <c r="W12" s="187"/>
      <c r="X12" s="185">
        <v>17</v>
      </c>
      <c r="Y12" s="191">
        <v>92.3</v>
      </c>
      <c r="Z12" s="192">
        <v>94.2</v>
      </c>
    </row>
    <row r="13" spans="1:26" ht="15" customHeight="1" x14ac:dyDescent="0.2">
      <c r="A13" s="171">
        <v>3</v>
      </c>
      <c r="B13" s="183" t="s">
        <v>174</v>
      </c>
      <c r="C13" s="184">
        <v>225</v>
      </c>
      <c r="D13" s="185">
        <v>32.26</v>
      </c>
      <c r="E13" s="186">
        <v>19.3</v>
      </c>
      <c r="F13" s="187" t="s">
        <v>65</v>
      </c>
      <c r="G13" s="186">
        <v>32.03</v>
      </c>
      <c r="H13" s="187">
        <v>25889</v>
      </c>
      <c r="I13" s="187" t="s">
        <v>60</v>
      </c>
      <c r="J13" s="189">
        <v>44.02</v>
      </c>
      <c r="K13" s="190">
        <v>46055</v>
      </c>
      <c r="L13" s="185">
        <v>10.54</v>
      </c>
      <c r="M13" s="190">
        <v>46056</v>
      </c>
      <c r="N13" s="187"/>
      <c r="O13" s="187"/>
      <c r="P13" s="187"/>
      <c r="Q13" s="187"/>
      <c r="R13" s="185">
        <v>0.48</v>
      </c>
      <c r="S13" s="185">
        <v>13.5</v>
      </c>
      <c r="T13" s="190">
        <v>46057</v>
      </c>
      <c r="U13" s="187"/>
      <c r="V13" s="187"/>
      <c r="W13" s="187"/>
      <c r="X13" s="185">
        <v>20</v>
      </c>
      <c r="Y13" s="191">
        <v>43.1</v>
      </c>
      <c r="Z13" s="192">
        <v>57</v>
      </c>
    </row>
    <row r="14" spans="1:26" ht="15" customHeight="1" x14ac:dyDescent="0.2">
      <c r="A14" s="171">
        <v>4</v>
      </c>
      <c r="B14" s="183" t="s">
        <v>176</v>
      </c>
      <c r="C14" s="184">
        <v>227.2</v>
      </c>
      <c r="D14" s="185">
        <v>36</v>
      </c>
      <c r="E14" s="186">
        <v>20.350000000000001</v>
      </c>
      <c r="F14" s="187" t="s">
        <v>65</v>
      </c>
      <c r="G14" s="186">
        <v>31.1</v>
      </c>
      <c r="H14" s="187">
        <v>26247</v>
      </c>
      <c r="I14" s="193" t="s">
        <v>60</v>
      </c>
      <c r="J14" s="189">
        <v>44.03</v>
      </c>
      <c r="K14" s="190">
        <v>46055</v>
      </c>
      <c r="L14" s="185">
        <v>20.399999999999999</v>
      </c>
      <c r="M14" s="190">
        <v>46056</v>
      </c>
      <c r="N14" s="187"/>
      <c r="O14" s="187"/>
      <c r="P14" s="187"/>
      <c r="Q14" s="187"/>
      <c r="R14" s="185">
        <v>19.149999999999999</v>
      </c>
      <c r="S14" s="185">
        <v>22.3</v>
      </c>
      <c r="T14" s="190">
        <v>46059</v>
      </c>
      <c r="U14" s="187"/>
      <c r="V14" s="187"/>
      <c r="W14" s="187"/>
      <c r="X14" s="185">
        <v>9.5</v>
      </c>
      <c r="Y14" s="191">
        <v>62.3</v>
      </c>
      <c r="Z14" s="192">
        <v>85.1</v>
      </c>
    </row>
    <row r="15" spans="1:26" ht="15" customHeight="1" x14ac:dyDescent="0.2">
      <c r="A15" s="171">
        <v>5</v>
      </c>
      <c r="B15" s="183" t="s">
        <v>177</v>
      </c>
      <c r="C15" s="184">
        <v>229</v>
      </c>
      <c r="D15" s="185">
        <v>32.24</v>
      </c>
      <c r="E15" s="186">
        <v>20.2</v>
      </c>
      <c r="F15" s="187" t="s">
        <v>65</v>
      </c>
      <c r="G15" s="186">
        <v>33.06</v>
      </c>
      <c r="H15" s="187">
        <v>27560</v>
      </c>
      <c r="I15" s="187" t="s">
        <v>60</v>
      </c>
      <c r="J15" s="189">
        <v>43.08</v>
      </c>
      <c r="K15" s="190">
        <v>46057</v>
      </c>
      <c r="L15" s="185">
        <v>16.059999999999999</v>
      </c>
      <c r="M15" s="190">
        <v>46057</v>
      </c>
      <c r="N15" s="187"/>
      <c r="O15" s="187"/>
      <c r="P15" s="187"/>
      <c r="Q15" s="187"/>
      <c r="R15" s="185">
        <v>21.42</v>
      </c>
      <c r="S15" s="185">
        <v>5.3</v>
      </c>
      <c r="T15" s="190">
        <v>46059</v>
      </c>
      <c r="U15" s="187"/>
      <c r="V15" s="187"/>
      <c r="W15" s="187"/>
      <c r="X15" s="185">
        <v>18.55</v>
      </c>
      <c r="Y15" s="191">
        <v>45.1</v>
      </c>
      <c r="Z15" s="192">
        <v>50.4</v>
      </c>
    </row>
    <row r="16" spans="1:26" ht="15" customHeight="1" x14ac:dyDescent="0.2">
      <c r="A16" s="171">
        <v>6</v>
      </c>
      <c r="B16" s="183" t="s">
        <v>178</v>
      </c>
      <c r="C16" s="184">
        <v>229</v>
      </c>
      <c r="D16" s="185">
        <v>32.25</v>
      </c>
      <c r="E16" s="186">
        <v>20.350000000000001</v>
      </c>
      <c r="F16" s="187" t="s">
        <v>108</v>
      </c>
      <c r="G16" s="186">
        <v>16.100000000000001</v>
      </c>
      <c r="H16" s="187">
        <v>67260</v>
      </c>
      <c r="I16" s="187" t="s">
        <v>199</v>
      </c>
      <c r="J16" s="189">
        <v>40.1</v>
      </c>
      <c r="K16" s="190">
        <v>46052</v>
      </c>
      <c r="L16" s="185">
        <v>16.3</v>
      </c>
      <c r="M16" s="190">
        <v>46053</v>
      </c>
      <c r="N16" s="187"/>
      <c r="O16" s="187"/>
      <c r="P16" s="187"/>
      <c r="Q16" s="187"/>
      <c r="R16" s="185">
        <v>6.06</v>
      </c>
      <c r="S16" s="185">
        <v>13.3</v>
      </c>
      <c r="T16" s="190">
        <v>46059</v>
      </c>
      <c r="U16" s="187"/>
      <c r="V16" s="187"/>
      <c r="W16" s="187"/>
      <c r="X16" s="185">
        <v>20.100000000000001</v>
      </c>
      <c r="Y16" s="191">
        <v>158</v>
      </c>
      <c r="Z16" s="192">
        <v>171.4</v>
      </c>
    </row>
    <row r="17" spans="1:26" ht="15" customHeight="1" x14ac:dyDescent="0.2">
      <c r="A17" s="171">
        <v>7</v>
      </c>
      <c r="B17" s="183" t="s">
        <v>179</v>
      </c>
      <c r="C17" s="184">
        <v>180</v>
      </c>
      <c r="D17" s="185">
        <v>30</v>
      </c>
      <c r="E17" s="186">
        <v>14.4</v>
      </c>
      <c r="F17" s="187" t="s">
        <v>108</v>
      </c>
      <c r="G17" s="186">
        <v>12.08</v>
      </c>
      <c r="H17" s="187">
        <v>12042</v>
      </c>
      <c r="I17" s="187" t="s">
        <v>200</v>
      </c>
      <c r="J17" s="189">
        <v>29.02</v>
      </c>
      <c r="K17" s="190">
        <v>46048</v>
      </c>
      <c r="L17" s="185">
        <v>8.0500000000000007</v>
      </c>
      <c r="M17" s="190">
        <v>46059</v>
      </c>
      <c r="N17" s="187"/>
      <c r="O17" s="187"/>
      <c r="P17" s="187"/>
      <c r="Q17" s="187"/>
      <c r="R17" s="185">
        <v>22</v>
      </c>
      <c r="S17" s="185">
        <v>277.5</v>
      </c>
      <c r="T17" s="190">
        <v>46061</v>
      </c>
      <c r="U17" s="187"/>
      <c r="V17" s="187"/>
      <c r="W17" s="187"/>
      <c r="X17" s="185">
        <v>10.1</v>
      </c>
      <c r="Y17" s="191">
        <v>36.1</v>
      </c>
      <c r="Z17" s="192">
        <v>314</v>
      </c>
    </row>
    <row r="18" spans="1:26" ht="15" customHeight="1" x14ac:dyDescent="0.2">
      <c r="A18" s="171">
        <v>8</v>
      </c>
      <c r="B18" s="183" t="s">
        <v>181</v>
      </c>
      <c r="C18" s="184">
        <v>199.9</v>
      </c>
      <c r="D18" s="185">
        <v>32.24</v>
      </c>
      <c r="E18" s="186">
        <v>18.5</v>
      </c>
      <c r="F18" s="187" t="s">
        <v>65</v>
      </c>
      <c r="G18" s="186">
        <v>30.02</v>
      </c>
      <c r="H18" s="187">
        <v>21605</v>
      </c>
      <c r="I18" s="187" t="s">
        <v>60</v>
      </c>
      <c r="J18" s="189">
        <v>41.05</v>
      </c>
      <c r="K18" s="190">
        <v>46058</v>
      </c>
      <c r="L18" s="185">
        <v>11</v>
      </c>
      <c r="M18" s="190">
        <v>46059</v>
      </c>
      <c r="N18" s="187"/>
      <c r="O18" s="187"/>
      <c r="P18" s="187"/>
      <c r="Q18" s="187"/>
      <c r="R18" s="185">
        <v>11.18</v>
      </c>
      <c r="S18" s="185">
        <v>24.1</v>
      </c>
      <c r="T18" s="190">
        <v>46063</v>
      </c>
      <c r="U18" s="187"/>
      <c r="V18" s="187"/>
      <c r="W18" s="187"/>
      <c r="X18" s="185">
        <v>7.2</v>
      </c>
      <c r="Y18" s="191">
        <v>92</v>
      </c>
      <c r="Z18" s="192">
        <v>116.2</v>
      </c>
    </row>
    <row r="19" spans="1:26" ht="15" customHeight="1" x14ac:dyDescent="0.2">
      <c r="A19" s="171">
        <v>9</v>
      </c>
      <c r="B19" s="183" t="s">
        <v>201</v>
      </c>
      <c r="C19" s="184">
        <v>228.99</v>
      </c>
      <c r="D19" s="185">
        <v>32.26</v>
      </c>
      <c r="E19" s="186">
        <v>20.05</v>
      </c>
      <c r="F19" s="187" t="s">
        <v>65</v>
      </c>
      <c r="G19" s="186">
        <v>33.049999999999997</v>
      </c>
      <c r="H19" s="187">
        <v>27239</v>
      </c>
      <c r="I19" s="187" t="s">
        <v>60</v>
      </c>
      <c r="J19" s="189">
        <v>44.03</v>
      </c>
      <c r="K19" s="190">
        <v>46061</v>
      </c>
      <c r="L19" s="185">
        <v>13</v>
      </c>
      <c r="M19" s="190">
        <v>46063</v>
      </c>
      <c r="N19" s="187"/>
      <c r="O19" s="187"/>
      <c r="P19" s="187"/>
      <c r="Q19" s="187"/>
      <c r="R19" s="185">
        <v>8.3000000000000007</v>
      </c>
      <c r="S19" s="185">
        <v>43.3</v>
      </c>
      <c r="T19" s="190">
        <v>46065</v>
      </c>
      <c r="U19" s="187"/>
      <c r="V19" s="187"/>
      <c r="W19" s="187"/>
      <c r="X19" s="185">
        <v>11.45</v>
      </c>
      <c r="Y19" s="191">
        <v>51.1</v>
      </c>
      <c r="Z19" s="192">
        <v>94.4</v>
      </c>
    </row>
    <row r="20" spans="1:26" ht="15" customHeight="1" x14ac:dyDescent="0.2">
      <c r="A20" s="171">
        <v>10</v>
      </c>
      <c r="B20" s="183" t="s">
        <v>183</v>
      </c>
      <c r="C20" s="184">
        <v>199.9</v>
      </c>
      <c r="D20" s="185">
        <v>32.26</v>
      </c>
      <c r="E20" s="186">
        <v>18.93</v>
      </c>
      <c r="F20" s="187" t="s">
        <v>65</v>
      </c>
      <c r="G20" s="186">
        <v>30.02</v>
      </c>
      <c r="H20" s="187">
        <v>21206</v>
      </c>
      <c r="I20" s="187" t="s">
        <v>60</v>
      </c>
      <c r="J20" s="189">
        <v>43.02</v>
      </c>
      <c r="K20" s="190">
        <v>46058</v>
      </c>
      <c r="L20" s="185">
        <v>13.36</v>
      </c>
      <c r="M20" s="190">
        <v>46061</v>
      </c>
      <c r="N20" s="187"/>
      <c r="O20" s="187"/>
      <c r="P20" s="187"/>
      <c r="Q20" s="187"/>
      <c r="R20" s="185">
        <v>12</v>
      </c>
      <c r="S20" s="185">
        <v>70.2</v>
      </c>
      <c r="T20" s="190">
        <v>46065</v>
      </c>
      <c r="U20" s="187"/>
      <c r="V20" s="187"/>
      <c r="W20" s="187"/>
      <c r="X20" s="185">
        <v>12.2</v>
      </c>
      <c r="Y20" s="191">
        <v>96.2</v>
      </c>
      <c r="Z20" s="192">
        <v>166.4</v>
      </c>
    </row>
    <row r="21" spans="1:26" ht="15" customHeight="1" x14ac:dyDescent="0.2">
      <c r="A21" s="171">
        <v>11</v>
      </c>
      <c r="B21" s="183" t="s">
        <v>184</v>
      </c>
      <c r="C21" s="184">
        <v>229</v>
      </c>
      <c r="D21" s="185">
        <v>32.26</v>
      </c>
      <c r="E21" s="186">
        <v>20.05</v>
      </c>
      <c r="F21" s="187" t="s">
        <v>108</v>
      </c>
      <c r="G21" s="186">
        <v>17.09</v>
      </c>
      <c r="H21" s="187">
        <v>27698</v>
      </c>
      <c r="I21" s="187" t="s">
        <v>140</v>
      </c>
      <c r="J21" s="189">
        <v>40.08</v>
      </c>
      <c r="K21" s="190">
        <v>46059</v>
      </c>
      <c r="L21" s="185">
        <v>16.3</v>
      </c>
      <c r="M21" s="190">
        <v>46061</v>
      </c>
      <c r="N21" s="187"/>
      <c r="O21" s="187"/>
      <c r="P21" s="187"/>
      <c r="Q21" s="187"/>
      <c r="R21" s="185">
        <v>13.42</v>
      </c>
      <c r="S21" s="185">
        <v>45.1</v>
      </c>
      <c r="T21" s="190">
        <v>46067</v>
      </c>
      <c r="U21" s="187"/>
      <c r="V21" s="187"/>
      <c r="W21" s="187"/>
      <c r="X21" s="185">
        <v>8.15</v>
      </c>
      <c r="Y21" s="191">
        <v>138.30000000000001</v>
      </c>
      <c r="Z21" s="192">
        <v>183.4</v>
      </c>
    </row>
    <row r="22" spans="1:26" ht="15" customHeight="1" x14ac:dyDescent="0.2">
      <c r="A22" s="171">
        <v>12</v>
      </c>
      <c r="B22" s="183" t="s">
        <v>134</v>
      </c>
      <c r="C22" s="184">
        <v>228.9</v>
      </c>
      <c r="D22" s="185">
        <v>32.24</v>
      </c>
      <c r="E22" s="186">
        <v>20.2</v>
      </c>
      <c r="F22" s="187" t="s">
        <v>65</v>
      </c>
      <c r="G22" s="186">
        <v>33</v>
      </c>
      <c r="H22" s="187">
        <v>26527</v>
      </c>
      <c r="I22" s="187" t="s">
        <v>60</v>
      </c>
      <c r="J22" s="189">
        <v>43.06</v>
      </c>
      <c r="K22" s="190">
        <v>46063</v>
      </c>
      <c r="L22" s="185">
        <v>13.25</v>
      </c>
      <c r="M22" s="190">
        <v>46067</v>
      </c>
      <c r="N22" s="187"/>
      <c r="O22" s="187"/>
      <c r="P22" s="187"/>
      <c r="Q22" s="187"/>
      <c r="R22" s="185">
        <v>10.050000000000001</v>
      </c>
      <c r="S22" s="185">
        <v>92.4</v>
      </c>
      <c r="T22" s="190">
        <v>46068</v>
      </c>
      <c r="U22" s="187"/>
      <c r="V22" s="187"/>
      <c r="W22" s="187"/>
      <c r="X22" s="185">
        <v>22.3</v>
      </c>
      <c r="Y22" s="191">
        <v>36.200000000000003</v>
      </c>
      <c r="Z22" s="192">
        <v>129</v>
      </c>
    </row>
    <row r="23" spans="1:26" ht="15" customHeight="1" x14ac:dyDescent="0.2">
      <c r="A23" s="171">
        <v>13</v>
      </c>
      <c r="B23" s="183" t="s">
        <v>185</v>
      </c>
      <c r="C23" s="184">
        <v>229</v>
      </c>
      <c r="D23" s="185">
        <v>32.26</v>
      </c>
      <c r="E23" s="186">
        <v>20</v>
      </c>
      <c r="F23" s="187" t="s">
        <v>65</v>
      </c>
      <c r="G23" s="186">
        <v>33.01</v>
      </c>
      <c r="H23" s="187">
        <v>27535</v>
      </c>
      <c r="I23" s="187" t="s">
        <v>60</v>
      </c>
      <c r="J23" s="189">
        <v>43.11</v>
      </c>
      <c r="K23" s="190">
        <v>46063</v>
      </c>
      <c r="L23" s="185">
        <v>14</v>
      </c>
      <c r="M23" s="190">
        <v>46067</v>
      </c>
      <c r="N23" s="187"/>
      <c r="O23" s="187"/>
      <c r="P23" s="187"/>
      <c r="Q23" s="187"/>
      <c r="R23" s="185">
        <v>10.54</v>
      </c>
      <c r="S23" s="185">
        <v>92.5</v>
      </c>
      <c r="T23" s="190">
        <v>46069</v>
      </c>
      <c r="U23" s="187"/>
      <c r="V23" s="187"/>
      <c r="W23" s="187"/>
      <c r="X23" s="185">
        <v>5.4</v>
      </c>
      <c r="Y23" s="191">
        <v>42.4</v>
      </c>
      <c r="Z23" s="192">
        <v>135.4</v>
      </c>
    </row>
    <row r="24" spans="1:26" ht="15" customHeight="1" x14ac:dyDescent="0.2">
      <c r="A24" s="171">
        <v>14</v>
      </c>
      <c r="B24" s="183" t="s">
        <v>186</v>
      </c>
      <c r="C24" s="184">
        <v>229</v>
      </c>
      <c r="D24" s="185">
        <v>32.25</v>
      </c>
      <c r="E24" s="186">
        <v>20.100000000000001</v>
      </c>
      <c r="F24" s="187" t="s">
        <v>65</v>
      </c>
      <c r="G24" s="186">
        <v>33.07</v>
      </c>
      <c r="H24" s="187">
        <v>26541</v>
      </c>
      <c r="I24" s="187" t="s">
        <v>60</v>
      </c>
      <c r="J24" s="189">
        <v>44.03</v>
      </c>
      <c r="K24" s="190">
        <v>46059</v>
      </c>
      <c r="L24" s="185">
        <v>0.54</v>
      </c>
      <c r="M24" s="190">
        <v>46067</v>
      </c>
      <c r="N24" s="187"/>
      <c r="O24" s="187"/>
      <c r="P24" s="187"/>
      <c r="Q24" s="187"/>
      <c r="R24" s="185">
        <v>14.35</v>
      </c>
      <c r="S24" s="185">
        <v>205.4</v>
      </c>
      <c r="T24" s="190">
        <v>46073</v>
      </c>
      <c r="U24" s="187"/>
      <c r="V24" s="187"/>
      <c r="W24" s="187"/>
      <c r="X24" s="185">
        <v>0.4</v>
      </c>
      <c r="Y24" s="191">
        <v>130</v>
      </c>
      <c r="Z24" s="192">
        <v>335.4</v>
      </c>
    </row>
    <row r="25" spans="1:26" ht="15" customHeight="1" x14ac:dyDescent="0.2">
      <c r="A25" s="171">
        <v>15</v>
      </c>
      <c r="B25" s="183" t="s">
        <v>187</v>
      </c>
      <c r="C25" s="184">
        <v>225</v>
      </c>
      <c r="D25" s="185">
        <v>32.26</v>
      </c>
      <c r="E25" s="186">
        <v>20</v>
      </c>
      <c r="F25" s="187" t="s">
        <v>65</v>
      </c>
      <c r="G25" s="186">
        <v>31.09</v>
      </c>
      <c r="H25" s="187">
        <v>26533</v>
      </c>
      <c r="I25" s="187" t="s">
        <v>60</v>
      </c>
      <c r="J25" s="189">
        <v>42.1</v>
      </c>
      <c r="K25" s="190">
        <v>46065</v>
      </c>
      <c r="L25" s="185">
        <v>15.48</v>
      </c>
      <c r="M25" s="190">
        <v>46069</v>
      </c>
      <c r="N25" s="187"/>
      <c r="O25" s="187"/>
      <c r="P25" s="187"/>
      <c r="Q25" s="187"/>
      <c r="R25" s="185">
        <v>7</v>
      </c>
      <c r="S25" s="185">
        <v>87.1</v>
      </c>
      <c r="T25" s="190">
        <v>46073</v>
      </c>
      <c r="U25" s="187"/>
      <c r="V25" s="187"/>
      <c r="W25" s="187"/>
      <c r="X25" s="185">
        <v>12.25</v>
      </c>
      <c r="Y25" s="191">
        <v>101.2</v>
      </c>
      <c r="Z25" s="192">
        <v>188.3</v>
      </c>
    </row>
    <row r="26" spans="1:26" ht="15" customHeight="1" x14ac:dyDescent="0.2">
      <c r="A26" s="171">
        <v>16</v>
      </c>
      <c r="B26" s="183" t="s">
        <v>188</v>
      </c>
      <c r="C26" s="184">
        <v>229</v>
      </c>
      <c r="D26" s="185">
        <v>32.24</v>
      </c>
      <c r="E26" s="186">
        <v>20.2</v>
      </c>
      <c r="F26" s="187" t="s">
        <v>65</v>
      </c>
      <c r="G26" s="186">
        <v>33.020000000000003</v>
      </c>
      <c r="H26" s="187">
        <v>26964</v>
      </c>
      <c r="I26" s="187" t="s">
        <v>60</v>
      </c>
      <c r="J26" s="189">
        <v>43.06</v>
      </c>
      <c r="K26" s="190">
        <v>46070</v>
      </c>
      <c r="L26" s="185">
        <v>20.36</v>
      </c>
      <c r="M26" s="190">
        <v>46070</v>
      </c>
      <c r="N26" s="187"/>
      <c r="O26" s="187"/>
      <c r="P26" s="187"/>
      <c r="Q26" s="187"/>
      <c r="R26" s="185">
        <v>22.06</v>
      </c>
      <c r="S26" s="185">
        <v>1.3</v>
      </c>
      <c r="T26" s="190">
        <v>46073</v>
      </c>
      <c r="U26" s="187"/>
      <c r="V26" s="187"/>
      <c r="W26" s="187"/>
      <c r="X26" s="185">
        <v>18.149999999999999</v>
      </c>
      <c r="Y26" s="191">
        <v>68</v>
      </c>
      <c r="Z26" s="192">
        <v>69.3</v>
      </c>
    </row>
    <row r="27" spans="1:26" ht="15" customHeight="1" x14ac:dyDescent="0.2">
      <c r="A27" s="171">
        <v>17</v>
      </c>
      <c r="B27" s="183" t="s">
        <v>189</v>
      </c>
      <c r="C27" s="184">
        <v>183.88</v>
      </c>
      <c r="D27" s="185">
        <v>32.200000000000003</v>
      </c>
      <c r="E27" s="186">
        <v>18.8</v>
      </c>
      <c r="F27" s="187" t="s">
        <v>65</v>
      </c>
      <c r="G27" s="186">
        <v>34.01</v>
      </c>
      <c r="H27" s="187">
        <v>12290</v>
      </c>
      <c r="I27" s="187" t="s">
        <v>60</v>
      </c>
      <c r="J27" s="189">
        <v>40.04</v>
      </c>
      <c r="K27" s="190">
        <v>46071</v>
      </c>
      <c r="L27" s="185">
        <v>10.3</v>
      </c>
      <c r="M27" s="190">
        <v>46073</v>
      </c>
      <c r="N27" s="187"/>
      <c r="O27" s="187"/>
      <c r="P27" s="187"/>
      <c r="Q27" s="187"/>
      <c r="R27" s="185">
        <v>4.4800000000000004</v>
      </c>
      <c r="S27" s="185">
        <v>42.1</v>
      </c>
      <c r="T27" s="190">
        <v>46074</v>
      </c>
      <c r="U27" s="187"/>
      <c r="V27" s="187"/>
      <c r="W27" s="187"/>
      <c r="X27" s="185">
        <v>16</v>
      </c>
      <c r="Y27" s="191">
        <v>35.1</v>
      </c>
      <c r="Z27" s="192">
        <v>77.3</v>
      </c>
    </row>
    <row r="28" spans="1:26" ht="15" customHeight="1" x14ac:dyDescent="0.2">
      <c r="A28" s="171">
        <v>18</v>
      </c>
      <c r="B28" s="183" t="s">
        <v>190</v>
      </c>
      <c r="C28" s="184">
        <v>228</v>
      </c>
      <c r="D28" s="185">
        <v>31.26</v>
      </c>
      <c r="E28" s="186">
        <v>20.2</v>
      </c>
      <c r="F28" s="187" t="s">
        <v>65</v>
      </c>
      <c r="G28" s="186">
        <v>33.07</v>
      </c>
      <c r="H28" s="187">
        <v>26562</v>
      </c>
      <c r="I28" s="187" t="s">
        <v>60</v>
      </c>
      <c r="J28" s="189">
        <v>44.03</v>
      </c>
      <c r="K28" s="190">
        <v>46061</v>
      </c>
      <c r="L28" s="185">
        <v>17.3</v>
      </c>
      <c r="M28" s="190">
        <v>46073</v>
      </c>
      <c r="N28" s="187"/>
      <c r="O28" s="187"/>
      <c r="P28" s="187"/>
      <c r="Q28" s="187"/>
      <c r="R28" s="185">
        <v>2.44</v>
      </c>
      <c r="S28" s="185">
        <v>273.10000000000002</v>
      </c>
      <c r="T28" s="190">
        <v>46074</v>
      </c>
      <c r="U28" s="187"/>
      <c r="V28" s="187"/>
      <c r="W28" s="187"/>
      <c r="X28" s="185">
        <v>20.05</v>
      </c>
      <c r="Y28" s="191">
        <v>41.2</v>
      </c>
      <c r="Z28" s="192">
        <v>314.3</v>
      </c>
    </row>
    <row r="29" spans="1:26" ht="15" customHeight="1" x14ac:dyDescent="0.2">
      <c r="A29" s="171">
        <v>19</v>
      </c>
      <c r="B29" s="183" t="s">
        <v>191</v>
      </c>
      <c r="C29" s="184">
        <v>199.9</v>
      </c>
      <c r="D29" s="185">
        <v>32.24</v>
      </c>
      <c r="E29" s="186">
        <v>19.399999999999999</v>
      </c>
      <c r="F29" s="187" t="s">
        <v>108</v>
      </c>
      <c r="G29" s="186">
        <v>14.11</v>
      </c>
      <c r="H29" s="187">
        <v>21011</v>
      </c>
      <c r="I29" s="187" t="s">
        <v>61</v>
      </c>
      <c r="J29" s="189">
        <v>25.07</v>
      </c>
      <c r="K29" s="190">
        <v>46074</v>
      </c>
      <c r="L29" s="185">
        <v>23.2</v>
      </c>
      <c r="M29" s="190">
        <v>46075</v>
      </c>
      <c r="N29" s="187"/>
      <c r="O29" s="187"/>
      <c r="P29" s="187"/>
      <c r="Q29" s="187"/>
      <c r="R29" s="185">
        <v>4</v>
      </c>
      <c r="S29" s="185">
        <v>4.4000000000000004</v>
      </c>
      <c r="T29" s="190">
        <v>46080</v>
      </c>
      <c r="U29" s="187"/>
      <c r="V29" s="187"/>
      <c r="W29" s="187"/>
      <c r="X29" s="185">
        <v>18.25</v>
      </c>
      <c r="Y29" s="191">
        <v>134.19999999999999</v>
      </c>
      <c r="Z29" s="192">
        <v>139</v>
      </c>
    </row>
    <row r="30" spans="1:26" ht="15" customHeight="1" x14ac:dyDescent="0.2">
      <c r="A30" s="171">
        <v>20</v>
      </c>
      <c r="B30" s="183" t="s">
        <v>193</v>
      </c>
      <c r="C30" s="184">
        <v>228.99</v>
      </c>
      <c r="D30" s="185">
        <v>32.26</v>
      </c>
      <c r="E30" s="186">
        <v>20.03</v>
      </c>
      <c r="F30" s="187" t="s">
        <v>65</v>
      </c>
      <c r="G30" s="186">
        <v>32.090000000000003</v>
      </c>
      <c r="H30" s="187">
        <v>27291</v>
      </c>
      <c r="I30" s="187" t="s">
        <v>60</v>
      </c>
      <c r="J30" s="189">
        <v>43.07</v>
      </c>
      <c r="K30" s="190">
        <v>46064</v>
      </c>
      <c r="L30" s="185">
        <v>8.3000000000000007</v>
      </c>
      <c r="M30" s="190">
        <v>46074</v>
      </c>
      <c r="N30" s="187"/>
      <c r="O30" s="187"/>
      <c r="P30" s="187"/>
      <c r="Q30" s="187"/>
      <c r="R30" s="185">
        <v>21.48</v>
      </c>
      <c r="S30" s="185">
        <v>253.1</v>
      </c>
      <c r="T30" s="190">
        <v>46080</v>
      </c>
      <c r="U30" s="187"/>
      <c r="V30" s="187"/>
      <c r="W30" s="187"/>
      <c r="X30" s="185">
        <v>23.2</v>
      </c>
      <c r="Y30" s="191">
        <v>145.30000000000001</v>
      </c>
      <c r="Z30" s="192">
        <v>398.5</v>
      </c>
    </row>
    <row r="31" spans="1:26" ht="15" customHeight="1" x14ac:dyDescent="0.2">
      <c r="A31" s="171">
        <v>21</v>
      </c>
      <c r="B31" s="183" t="s">
        <v>194</v>
      </c>
      <c r="C31" s="184">
        <v>199.98</v>
      </c>
      <c r="D31" s="185">
        <v>32.24</v>
      </c>
      <c r="E31" s="186">
        <v>19.149999999999999</v>
      </c>
      <c r="F31" s="187" t="s">
        <v>65</v>
      </c>
      <c r="G31" s="186">
        <v>32.049999999999997</v>
      </c>
      <c r="H31" s="187">
        <v>21075</v>
      </c>
      <c r="I31" s="187" t="s">
        <v>60</v>
      </c>
      <c r="J31" s="189">
        <v>42.06</v>
      </c>
      <c r="K31" s="190">
        <v>46078</v>
      </c>
      <c r="L31" s="185">
        <v>16.05</v>
      </c>
      <c r="M31" s="190">
        <v>46080</v>
      </c>
      <c r="N31" s="187"/>
      <c r="O31" s="187"/>
      <c r="P31" s="187"/>
      <c r="Q31" s="187"/>
      <c r="R31" s="185">
        <v>19.52</v>
      </c>
      <c r="S31" s="185">
        <v>51.4</v>
      </c>
      <c r="T31" s="190">
        <v>46081</v>
      </c>
      <c r="U31" s="187"/>
      <c r="V31" s="187"/>
      <c r="W31" s="187"/>
      <c r="X31" s="185">
        <v>23.25</v>
      </c>
      <c r="Y31" s="191">
        <v>27.3</v>
      </c>
      <c r="Z31" s="192">
        <v>79.2</v>
      </c>
    </row>
    <row r="32" spans="1:26" ht="15.95" customHeight="1" thickBot="1" x14ac:dyDescent="0.3">
      <c r="B32" s="194"/>
      <c r="C32" s="216">
        <f>AVERAGE(C11:C31)</f>
        <v>218.4590476190476</v>
      </c>
      <c r="D32" s="215"/>
      <c r="E32" s="215"/>
      <c r="F32" s="215"/>
      <c r="G32" s="219">
        <f>AVERAGE(G11:G31)</f>
        <v>29.147142857142853</v>
      </c>
      <c r="H32" s="215"/>
      <c r="I32" s="215"/>
      <c r="J32" s="219">
        <f>AVERAGE(J11:J31)</f>
        <v>41.01047619047619</v>
      </c>
      <c r="K32" s="215"/>
      <c r="L32" s="215"/>
      <c r="M32" s="215"/>
      <c r="N32" s="217"/>
      <c r="O32" s="214"/>
      <c r="P32" s="214"/>
      <c r="Q32" s="218"/>
      <c r="R32" s="216">
        <f>AVERAGE(R11:R31)</f>
        <v>12.84047619047619</v>
      </c>
      <c r="S32" s="215"/>
      <c r="T32" s="215"/>
      <c r="U32" s="215"/>
      <c r="V32" s="215"/>
      <c r="W32" s="215"/>
      <c r="X32" s="215"/>
      <c r="Y32" s="220">
        <f>AVERAGE(Y11:Y31)</f>
        <v>77.423809523809538</v>
      </c>
      <c r="Z32" s="215"/>
    </row>
    <row r="33" spans="2:26" ht="11.1" customHeight="1" x14ac:dyDescent="0.25"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2:26" ht="11.1" customHeight="1" x14ac:dyDescent="0.25"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</row>
    <row r="35" spans="2:26" ht="11.1" customHeight="1" x14ac:dyDescent="0.25"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</row>
    <row r="36" spans="2:26" ht="11.1" customHeight="1" thickBot="1" x14ac:dyDescent="0.3">
      <c r="B36" s="194"/>
      <c r="C36" s="195"/>
      <c r="D36" s="196"/>
      <c r="E36" s="196"/>
      <c r="F36" s="196"/>
      <c r="G36" s="197"/>
      <c r="H36" s="196"/>
      <c r="I36" s="196"/>
      <c r="J36" s="197"/>
      <c r="K36" s="196"/>
      <c r="L36" s="196"/>
      <c r="M36" s="196"/>
      <c r="N36" s="196"/>
      <c r="O36" s="196"/>
      <c r="P36" s="196"/>
      <c r="Q36" s="196"/>
      <c r="R36" s="196"/>
      <c r="S36" s="195"/>
      <c r="T36" s="196"/>
      <c r="U36" s="196"/>
      <c r="V36" s="196"/>
      <c r="W36" s="196"/>
      <c r="X36" s="196"/>
      <c r="Y36" s="195"/>
      <c r="Z36" s="194"/>
    </row>
    <row r="37" spans="2:26" ht="14.1" customHeight="1" x14ac:dyDescent="0.25">
      <c r="B37" s="194"/>
      <c r="C37" s="195"/>
      <c r="D37" s="196"/>
      <c r="E37" s="196"/>
      <c r="F37" s="196"/>
      <c r="G37" s="194"/>
      <c r="H37" s="198"/>
      <c r="I37" s="199" t="s">
        <v>50</v>
      </c>
      <c r="J37" s="199"/>
      <c r="K37" s="200"/>
      <c r="L37" s="200"/>
      <c r="M37" s="201">
        <v>578508</v>
      </c>
      <c r="N37" s="202"/>
      <c r="O37" s="194"/>
      <c r="P37" s="194"/>
      <c r="Q37" s="194"/>
      <c r="R37" s="194"/>
      <c r="S37" s="195"/>
      <c r="T37" s="196"/>
      <c r="U37" s="196"/>
      <c r="V37" s="196"/>
      <c r="W37" s="196"/>
      <c r="X37" s="196"/>
      <c r="Y37" s="195"/>
      <c r="Z37" s="194"/>
    </row>
    <row r="38" spans="2:26" ht="14.1" customHeight="1" x14ac:dyDescent="0.25">
      <c r="B38" s="194"/>
      <c r="C38" s="195"/>
      <c r="D38" s="196"/>
      <c r="E38" s="196"/>
      <c r="F38" s="196"/>
      <c r="G38" s="194"/>
      <c r="H38" s="203"/>
      <c r="I38" s="204" t="s">
        <v>53</v>
      </c>
      <c r="J38" s="204"/>
      <c r="K38" s="205"/>
      <c r="L38" s="205"/>
      <c r="M38" s="206">
        <v>0</v>
      </c>
      <c r="N38" s="202"/>
      <c r="O38" s="194"/>
      <c r="P38" s="194"/>
      <c r="Q38" s="194"/>
      <c r="R38" s="194"/>
      <c r="S38" s="195"/>
      <c r="T38" s="196"/>
      <c r="U38" s="196"/>
      <c r="V38" s="196"/>
      <c r="W38" s="196"/>
      <c r="X38" s="196"/>
      <c r="Y38" s="195"/>
      <c r="Z38" s="194"/>
    </row>
    <row r="39" spans="2:26" ht="14.1" customHeight="1" x14ac:dyDescent="0.25">
      <c r="B39" s="194"/>
      <c r="C39" s="195"/>
      <c r="D39" s="196"/>
      <c r="E39" s="196"/>
      <c r="F39" s="196"/>
      <c r="G39" s="194"/>
      <c r="H39" s="203"/>
      <c r="I39" s="204" t="s">
        <v>51</v>
      </c>
      <c r="J39" s="204"/>
      <c r="K39" s="205"/>
      <c r="L39" s="205"/>
      <c r="M39" s="207">
        <v>218.46</v>
      </c>
      <c r="N39" s="202"/>
      <c r="O39" s="194"/>
      <c r="P39" s="194"/>
      <c r="Q39" s="194"/>
      <c r="R39" s="194"/>
      <c r="S39" s="195"/>
      <c r="T39" s="196"/>
      <c r="U39" s="196"/>
      <c r="V39" s="196"/>
      <c r="W39" s="196"/>
      <c r="X39" s="196"/>
      <c r="Y39" s="195"/>
      <c r="Z39" s="194"/>
    </row>
    <row r="40" spans="2:26" ht="14.1" customHeight="1" x14ac:dyDescent="0.25">
      <c r="B40" s="194"/>
      <c r="C40" s="195"/>
      <c r="D40" s="196"/>
      <c r="E40" s="196"/>
      <c r="F40" s="196"/>
      <c r="G40" s="194"/>
      <c r="H40" s="289" t="s">
        <v>105</v>
      </c>
      <c r="I40" s="290"/>
      <c r="J40" s="290"/>
      <c r="K40" s="205"/>
      <c r="L40" s="205"/>
      <c r="M40" s="208">
        <v>29.15</v>
      </c>
      <c r="N40" s="202"/>
      <c r="O40" s="194"/>
      <c r="P40" s="194"/>
      <c r="Q40" s="194"/>
      <c r="R40" s="194"/>
      <c r="S40" s="195"/>
      <c r="T40" s="196"/>
      <c r="U40" s="196"/>
      <c r="V40" s="196"/>
      <c r="W40" s="196"/>
      <c r="X40" s="196"/>
      <c r="Y40" s="195"/>
      <c r="Z40" s="194"/>
    </row>
    <row r="41" spans="2:26" ht="14.1" customHeight="1" x14ac:dyDescent="0.25">
      <c r="B41" s="194"/>
      <c r="C41" s="195"/>
      <c r="D41" s="196"/>
      <c r="E41" s="196"/>
      <c r="F41" s="196"/>
      <c r="G41" s="194"/>
      <c r="H41" s="289" t="s">
        <v>52</v>
      </c>
      <c r="I41" s="290"/>
      <c r="J41" s="290"/>
      <c r="K41" s="205"/>
      <c r="L41" s="205"/>
      <c r="M41" s="208">
        <v>41.01</v>
      </c>
      <c r="N41" s="202"/>
      <c r="O41" s="194"/>
      <c r="P41" s="194"/>
      <c r="Q41" s="194"/>
      <c r="R41" s="194"/>
      <c r="S41" s="195"/>
      <c r="T41" s="196"/>
      <c r="U41" s="196"/>
      <c r="V41" s="196"/>
      <c r="W41" s="196"/>
      <c r="X41" s="196"/>
      <c r="Y41" s="195"/>
      <c r="Z41" s="194"/>
    </row>
    <row r="42" spans="2:26" ht="14.1" customHeight="1" x14ac:dyDescent="0.25">
      <c r="B42" s="194"/>
      <c r="C42" s="195"/>
      <c r="D42" s="196"/>
      <c r="E42" s="196"/>
      <c r="F42" s="196"/>
      <c r="G42" s="194"/>
      <c r="H42" s="289" t="s">
        <v>81</v>
      </c>
      <c r="I42" s="290"/>
      <c r="J42" s="290"/>
      <c r="K42" s="205"/>
      <c r="L42" s="205"/>
      <c r="M42" s="207">
        <v>12.84</v>
      </c>
      <c r="N42" s="202"/>
      <c r="O42" s="194"/>
      <c r="P42" s="194"/>
      <c r="Q42" s="194"/>
      <c r="R42" s="194"/>
      <c r="S42" s="195"/>
      <c r="T42" s="196"/>
      <c r="U42" s="196"/>
      <c r="V42" s="196"/>
      <c r="W42" s="196"/>
      <c r="X42" s="196"/>
      <c r="Y42" s="195"/>
      <c r="Z42" s="194"/>
    </row>
    <row r="43" spans="2:26" ht="14.1" customHeight="1" thickBot="1" x14ac:dyDescent="0.3">
      <c r="B43" s="194"/>
      <c r="C43" s="195"/>
      <c r="D43" s="196"/>
      <c r="E43" s="196"/>
      <c r="F43" s="196"/>
      <c r="G43" s="209"/>
      <c r="H43" s="291" t="s">
        <v>82</v>
      </c>
      <c r="I43" s="292"/>
      <c r="J43" s="292"/>
      <c r="K43" s="210"/>
      <c r="L43" s="210"/>
      <c r="M43" s="211">
        <v>77.42</v>
      </c>
      <c r="N43" s="212"/>
      <c r="O43" s="213"/>
      <c r="P43" s="194"/>
      <c r="Q43" s="194"/>
      <c r="R43" s="194"/>
      <c r="S43" s="195"/>
      <c r="T43" s="196"/>
      <c r="U43" s="196"/>
      <c r="V43" s="196"/>
      <c r="W43" s="196"/>
      <c r="X43" s="196"/>
      <c r="Y43" s="195"/>
      <c r="Z43" s="194"/>
    </row>
    <row r="44" spans="2:26" ht="9.9499999999999993" customHeight="1" x14ac:dyDescent="0.25">
      <c r="B44" s="194"/>
      <c r="C44" s="195"/>
      <c r="D44" s="196"/>
      <c r="E44" s="196"/>
      <c r="F44" s="196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5"/>
      <c r="T44" s="196"/>
      <c r="U44" s="196"/>
      <c r="V44" s="196"/>
      <c r="W44" s="196"/>
      <c r="X44" s="196"/>
      <c r="Y44" s="195"/>
      <c r="Z44" s="194"/>
    </row>
    <row r="45" spans="2:26" ht="15" customHeight="1" x14ac:dyDescent="0.2"/>
    <row r="46" spans="2:26" ht="15" customHeight="1" x14ac:dyDescent="0.2"/>
    <row r="47" spans="2:26" ht="15" customHeight="1" x14ac:dyDescent="0.2"/>
    <row r="48" spans="2:2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  <row r="60" ht="17.100000000000001" customHeight="1" x14ac:dyDescent="0.2"/>
    <row r="61" ht="17.100000000000001" customHeight="1" x14ac:dyDescent="0.2"/>
    <row r="62" ht="18" customHeight="1" x14ac:dyDescent="0.2"/>
    <row r="63" ht="18" customHeight="1" x14ac:dyDescent="0.2"/>
    <row r="64" ht="17.100000000000001" customHeight="1" x14ac:dyDescent="0.2"/>
    <row r="76" ht="20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</sheetData>
  <sheetProtection algorithmName="SHA-512" hashValue="w4nVm6tcoOCx36sFLota8Kzz1GFMBwOW9ytEN1U+jr4ifNAq7t81dSzd320yGIdHkuSEVKzgE0dvDGCVEc6Pcg==" saltValue="wPHlq/IvoaQ/iwQd0BS5sQ==" spinCount="100000" sheet="1" formatCells="0" formatColumns="0" formatRows="0" insertColumns="0" insertRows="0" insertHyperlinks="0" deleteColumns="0" deleteRows="0" sort="0" autoFilter="0" pivotTables="0"/>
  <mergeCells count="6">
    <mergeCell ref="H42:J42"/>
    <mergeCell ref="H43:J43"/>
    <mergeCell ref="C5:Q5"/>
    <mergeCell ref="C7:Q7"/>
    <mergeCell ref="H40:J40"/>
    <mergeCell ref="H41:J41"/>
  </mergeCells>
  <phoneticPr fontId="10" type="noConversion"/>
  <printOptions horizontalCentered="1"/>
  <pageMargins left="0.39370078740157483" right="0.39370078740157483" top="0.39370078740157483" bottom="0.39370078740157483" header="0" footer="0"/>
  <pageSetup paperSize="9" scale="7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l 4 o W x e 4 2 5 a m A A A A 9 w A A A B I A H A B D b 2 5 m a W c v U G F j a 2 F n Z S 5 4 b W w g o h g A K K A U A A A A A A A A A A A A A A A A A A A A A A A A A A A A h Y 9 B C s I w F E S v U r J v k k Z F K b 8 p 4 t a C K I j b k M Y 2 2 K b S p K Z 3 c + G R v I I V r b p z O T N v Y O Z + v U H a 1 1 V w U a 3 V j U l Q h C k K l J F N r k 2 R o M 4 d w w V K O W y E P I l C B Q N s b N x b n a D S u X N M i P c e + w l u 2 o I w S i N y y N Y 7 W a p a h N p Y J 4 x U 6 N P K / 7 c Q h / 1 r D G c 4 m s 5 w R N k c U y C j C 5 k 2 X 4 I N g 5 / p j w m r r n J d q 7 i y 4 X I L Z J R A 3 i f 4 A 1 B L A w Q U A A I A C A C a X i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l 4 o W y i K R 7 g O A A A A E Q A A A B M A H A B G b 3 J t d W x h c y 9 T Z W N 0 a W 9 u M S 5 t I K I Y A C i g F A A A A A A A A A A A A A A A A A A A A A A A A A A A A C t O T S 7 J z M 9 T C I b Q h t Y A U E s B A i 0 A F A A C A A g A m l 4 o W x e 4 2 5 a m A A A A 9 w A A A B I A A A A A A A A A A A A A A A A A A A A A A E N v b m Z p Z y 9 Q Y W N r Y W d l L n h t b F B L A Q I t A B Q A A g A I A J p e K F s P y u m r p A A A A O k A A A A T A A A A A A A A A A A A A A A A A P I A A A B b Q 2 9 u d G V u d F 9 U e X B l c 1 0 u e G 1 s U E s B A i 0 A F A A C A A g A m l 4 o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i j V m m F Q k t H r d c C r i r 8 V 1 w A A A A A A g A A A A A A E G Y A A A A B A A A g A A A A s s H 2 H N Z k q m 1 E S X L 9 D 4 c H H 8 l 2 R u 5 j O P F h D o V i j L b j K D 0 A A A A A D o A A A A A C A A A g A A A A M N 4 A E Y N h 3 B Q Y q C U e d l P a 6 v 5 3 n I Q z r E 2 O o Z 7 Z P L B 7 c W l Q A A A A d X X T 1 z L 4 P o 5 F g z 8 B I 7 v B X 3 f D L j 6 c t + X n U 9 x V + 3 r 5 V J Y 8 U u U D c K h 4 w q K W v g D Y e T g v U a u / + 4 Q r / 3 5 k W M / o g Q G X z c E T O i x G e U b d T R 3 2 U i u U 1 1 N A A A A A k 4 s B q Z T n m x K Q 3 n a T x M N z X V j d J 6 Y Y s 7 C l v v p s O C x j D 6 a C U K e l x V I x t 9 D I U J E M L x c t Z O S t m 0 L 7 m / 0 m U R z N d 8 s V Q Q = = < / D a t a M a s h u p > 
</file>

<file path=customXml/itemProps1.xml><?xml version="1.0" encoding="utf-8"?>
<ds:datastoreItem xmlns:ds="http://schemas.openxmlformats.org/officeDocument/2006/customXml" ds:itemID="{FEF44BDB-98A2-4A9C-9E75-B0E5DA0B7D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CARATULA</vt:lpstr>
      <vt:lpstr>GRAFICO</vt:lpstr>
      <vt:lpstr>EXPORTADO</vt:lpstr>
      <vt:lpstr>TOTAL MENSUAL</vt:lpstr>
      <vt:lpstr>EMBARQUES MENSUAL</vt:lpstr>
      <vt:lpstr>PRODUCTO-DESTINO</vt:lpstr>
      <vt:lpstr>TOTALES DESTINO</vt:lpstr>
      <vt:lpstr>OPERADORES</vt:lpstr>
      <vt:lpstr>MOV.  BUQUES</vt:lpstr>
      <vt:lpstr>OPERATORIA MENSUAL x GIRO</vt:lpstr>
      <vt:lpstr>TOTAL ANUAL EXP.</vt:lpstr>
      <vt:lpstr>TOTAL ANUAL IMP.</vt:lpstr>
      <vt:lpstr>TOTAL ANUAL x GIRO</vt:lpstr>
      <vt:lpstr>TOTAL ANUAL BUQUES</vt:lpstr>
      <vt:lpstr>TOTAL ANUAL MERCADERIAS</vt:lpstr>
      <vt:lpstr>TOTAL ANUAL DESTINOS</vt:lpstr>
      <vt:lpstr>Hoja2</vt:lpstr>
      <vt:lpstr>Hoja3</vt:lpstr>
    </vt:vector>
  </TitlesOfParts>
  <Company>CAMARA DE ACTIVIDADES PORTUARIAS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BONAURA</dc:creator>
  <cp:lastModifiedBy>Silvia</cp:lastModifiedBy>
  <cp:lastPrinted>2025-12-03T16:01:24Z</cp:lastPrinted>
  <dcterms:created xsi:type="dcterms:W3CDTF">2001-01-31T16:04:02Z</dcterms:created>
  <dcterms:modified xsi:type="dcterms:W3CDTF">2026-03-04T14:04:15Z</dcterms:modified>
</cp:coreProperties>
</file>