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ink/ink1.xml" ContentType="application/inkml+xml"/>
  <Override PartName="/xl/ink/ink2.xml" ContentType="application/inkml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4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lvia\Documents\"/>
    </mc:Choice>
  </mc:AlternateContent>
  <xr:revisionPtr revIDLastSave="0" documentId="13_ncr:1_{E8CD7FE8-4AC0-4ED6-AFA3-030E8509DA93}" xr6:coauthVersionLast="47" xr6:coauthVersionMax="47" xr10:uidLastSave="{00000000-0000-0000-0000-000000000000}"/>
  <bookViews>
    <workbookView xWindow="-120" yWindow="-120" windowWidth="20730" windowHeight="11160" tabRatio="614" xr2:uid="{00000000-000D-0000-FFFF-FFFF00000000}"/>
  </bookViews>
  <sheets>
    <sheet name="CARATULA" sheetId="10" r:id="rId1"/>
    <sheet name="GRAFICO" sheetId="11" r:id="rId2"/>
    <sheet name="EXPORTADO" sheetId="1" r:id="rId3"/>
    <sheet name="IMPORTADO" sheetId="52" r:id="rId4"/>
    <sheet name="TOTAL MENSUAL" sheetId="7" r:id="rId5"/>
    <sheet name="EMBARQUES MENSUAL" sheetId="5" r:id="rId6"/>
    <sheet name="PRODUCTO-DESTINO" sheetId="38" r:id="rId7"/>
    <sheet name="TOTALES DESTINO" sheetId="8" r:id="rId8"/>
    <sheet name="OPERADORES" sheetId="24" r:id="rId9"/>
    <sheet name="MOV.  BUQUES" sheetId="25" r:id="rId10"/>
    <sheet name="OPERATORIA MENSUAL x GIRO" sheetId="36" r:id="rId11"/>
    <sheet name="TOTAL ANUAL EXP." sheetId="47" r:id="rId12"/>
    <sheet name="TOTAL ANUAL IMP." sheetId="48" r:id="rId13"/>
    <sheet name="TOTAL ANUAL x GIRO" sheetId="44" r:id="rId14"/>
    <sheet name="TOTAL ANUAL BUQUES" sheetId="34" r:id="rId15"/>
    <sheet name="TOTAL ANUAL MERCADERIAS" sheetId="51" r:id="rId16"/>
    <sheet name="TOTAL ANUAL DESTINOS" sheetId="50" r:id="rId17"/>
    <sheet name="Hoja2" sheetId="39" r:id="rId18"/>
    <sheet name="Hoja3" sheetId="45" r:id="rId19"/>
  </sheets>
  <definedNames>
    <definedName name="_xlnm._FilterDatabase" localSheetId="2" hidden="1">EXPORTADO!$A$11:$A$11</definedName>
    <definedName name="_xlnm._FilterDatabase" localSheetId="6" hidden="1">'PRODUCTO-DESTINO'!$C$17:$C$26</definedName>
    <definedName name="_xlnm._FilterDatabase" localSheetId="4" hidden="1">'TOTAL MENSUAL'!$C$15:$D$24</definedName>
    <definedName name="_xlnm._FilterDatabase" localSheetId="7" hidden="1">'TOTALES DESTINO'!$D$11:$E$20</definedName>
  </definedNames>
  <calcPr calcId="191029"/>
</workbook>
</file>

<file path=xl/calcChain.xml><?xml version="1.0" encoding="utf-8"?>
<calcChain xmlns="http://schemas.openxmlformats.org/spreadsheetml/2006/main">
  <c r="P34" i="50" l="1"/>
  <c r="P37" i="50"/>
  <c r="P33" i="50"/>
  <c r="H33" i="51"/>
  <c r="H22" i="51"/>
  <c r="K27" i="38"/>
  <c r="J27" i="38"/>
  <c r="I27" i="38"/>
  <c r="H27" i="38"/>
  <c r="G27" i="38"/>
  <c r="F27" i="38"/>
  <c r="E27" i="38"/>
  <c r="D27" i="38"/>
  <c r="L26" i="38"/>
  <c r="L18" i="38"/>
  <c r="L25" i="38"/>
  <c r="L21" i="38"/>
  <c r="L23" i="38"/>
  <c r="L19" i="38"/>
  <c r="L22" i="38"/>
  <c r="L24" i="38"/>
  <c r="L17" i="38"/>
  <c r="L20" i="38"/>
  <c r="F69" i="5"/>
  <c r="F62" i="5"/>
  <c r="F45" i="5"/>
  <c r="F38" i="5"/>
  <c r="F20" i="5"/>
  <c r="F15" i="5"/>
  <c r="H39" i="24"/>
  <c r="H32" i="24"/>
  <c r="V33" i="47"/>
  <c r="V23" i="47"/>
  <c r="V32" i="47"/>
  <c r="V24" i="1"/>
  <c r="I20" i="44"/>
  <c r="H20" i="44"/>
  <c r="G20" i="44"/>
  <c r="F20" i="44"/>
  <c r="E20" i="44"/>
  <c r="D20" i="44"/>
  <c r="D19" i="34"/>
  <c r="C19" i="34"/>
  <c r="O39" i="50"/>
  <c r="P24" i="50"/>
  <c r="N39" i="50"/>
  <c r="M39" i="50"/>
  <c r="L39" i="50"/>
  <c r="K39" i="50"/>
  <c r="J39" i="50"/>
  <c r="I39" i="50"/>
  <c r="P14" i="50"/>
  <c r="H39" i="50"/>
  <c r="G39" i="50"/>
  <c r="F39" i="50"/>
  <c r="E39" i="50"/>
  <c r="D39" i="50"/>
  <c r="G33" i="51"/>
  <c r="N32" i="51"/>
  <c r="M32" i="51"/>
  <c r="L32" i="51"/>
  <c r="K32" i="51"/>
  <c r="J32" i="51"/>
  <c r="I32" i="51"/>
  <c r="H32" i="51"/>
  <c r="G32" i="51"/>
  <c r="O21" i="51"/>
  <c r="O20" i="51"/>
  <c r="G22" i="51"/>
  <c r="F22" i="51"/>
  <c r="E22" i="51"/>
  <c r="D22" i="51"/>
  <c r="C22" i="51"/>
  <c r="F73" i="5"/>
  <c r="F29" i="5"/>
  <c r="F26" i="5"/>
  <c r="F24" i="5"/>
  <c r="F71" i="5"/>
  <c r="F64" i="5"/>
  <c r="F59" i="5"/>
  <c r="F57" i="5"/>
  <c r="F55" i="5"/>
  <c r="F53" i="5"/>
  <c r="H63" i="24"/>
  <c r="H61" i="24"/>
  <c r="H59" i="24"/>
  <c r="H57" i="24"/>
  <c r="H55" i="24"/>
  <c r="H53" i="24"/>
  <c r="H51" i="24"/>
  <c r="H49" i="24"/>
  <c r="H47" i="24"/>
  <c r="H25" i="24"/>
  <c r="H23" i="24"/>
  <c r="H21" i="24"/>
  <c r="J21" i="48"/>
  <c r="V28" i="47"/>
  <c r="L36" i="47"/>
  <c r="U36" i="47"/>
  <c r="V29" i="47"/>
  <c r="T36" i="47"/>
  <c r="S36" i="47"/>
  <c r="R36" i="47"/>
  <c r="Q36" i="47"/>
  <c r="P36" i="47"/>
  <c r="O36" i="47"/>
  <c r="N36" i="47"/>
  <c r="M36" i="47"/>
  <c r="K36" i="47"/>
  <c r="J36" i="47"/>
  <c r="I36" i="47"/>
  <c r="H36" i="47"/>
  <c r="G36" i="47"/>
  <c r="F36" i="47"/>
  <c r="E36" i="47"/>
  <c r="D36" i="47"/>
  <c r="C36" i="47"/>
  <c r="B36" i="47"/>
  <c r="V35" i="47"/>
  <c r="D24" i="7"/>
  <c r="V14" i="1"/>
  <c r="V15" i="1"/>
  <c r="V17" i="1"/>
  <c r="V16" i="1"/>
  <c r="V22" i="1"/>
  <c r="V20" i="1"/>
  <c r="V12" i="1"/>
  <c r="E14" i="11"/>
  <c r="P30" i="50"/>
  <c r="P17" i="50"/>
  <c r="O34" i="51"/>
  <c r="F32" i="51"/>
  <c r="O31" i="51"/>
  <c r="O30" i="51"/>
  <c r="O27" i="51"/>
  <c r="N28" i="51"/>
  <c r="M28" i="51"/>
  <c r="L28" i="51"/>
  <c r="K28" i="51"/>
  <c r="J28" i="51"/>
  <c r="I28" i="51"/>
  <c r="H28" i="51"/>
  <c r="G28" i="51"/>
  <c r="F28" i="51"/>
  <c r="E28" i="51"/>
  <c r="C28" i="51"/>
  <c r="O19" i="51"/>
  <c r="I24" i="48"/>
  <c r="H24" i="48"/>
  <c r="F24" i="48"/>
  <c r="D24" i="48"/>
  <c r="C24" i="48"/>
  <c r="J18" i="48"/>
  <c r="J23" i="48"/>
  <c r="J19" i="48"/>
  <c r="J17" i="48"/>
  <c r="J15" i="48"/>
  <c r="J22" i="48"/>
  <c r="F33" i="48"/>
  <c r="E33" i="48"/>
  <c r="G31" i="48"/>
  <c r="G32" i="48"/>
  <c r="G33" i="48" s="1"/>
  <c r="V34" i="47"/>
  <c r="L27" i="38" l="1"/>
  <c r="O32" i="51"/>
  <c r="F33" i="51"/>
  <c r="H43" i="24"/>
  <c r="H34" i="24"/>
  <c r="H27" i="24"/>
  <c r="F51" i="5"/>
  <c r="F49" i="5"/>
  <c r="F47" i="5"/>
  <c r="F40" i="5"/>
  <c r="F31" i="5"/>
  <c r="F17" i="5"/>
  <c r="D34" i="7"/>
  <c r="J20" i="52"/>
  <c r="J21" i="52"/>
  <c r="I23" i="52"/>
  <c r="H23" i="52"/>
  <c r="G23" i="52"/>
  <c r="F23" i="52"/>
  <c r="D23" i="52"/>
  <c r="C23" i="52"/>
  <c r="J18" i="52"/>
  <c r="J17" i="52"/>
  <c r="J22" i="52"/>
  <c r="G30" i="52"/>
  <c r="G29" i="52"/>
  <c r="E31" i="52"/>
  <c r="F31" i="52"/>
  <c r="O14" i="51"/>
  <c r="O16" i="51"/>
  <c r="O18" i="51"/>
  <c r="O26" i="51"/>
  <c r="O25" i="51"/>
  <c r="O24" i="51"/>
  <c r="O28" i="51" s="1"/>
  <c r="O17" i="51"/>
  <c r="O15" i="51"/>
  <c r="O13" i="51"/>
  <c r="P23" i="50"/>
  <c r="P22" i="50"/>
  <c r="P18" i="50"/>
  <c r="P27" i="50"/>
  <c r="P25" i="50"/>
  <c r="P32" i="50"/>
  <c r="P35" i="50"/>
  <c r="P28" i="50"/>
  <c r="P13" i="50"/>
  <c r="P21" i="50"/>
  <c r="P31" i="50"/>
  <c r="P26" i="50"/>
  <c r="P20" i="50"/>
  <c r="P19" i="50"/>
  <c r="P29" i="50"/>
  <c r="P36" i="50"/>
  <c r="P16" i="50"/>
  <c r="P38" i="50"/>
  <c r="P15" i="50"/>
  <c r="P12" i="50"/>
  <c r="P39" i="50" s="1"/>
  <c r="E21" i="8"/>
  <c r="O22" i="51" l="1"/>
  <c r="O33" i="51"/>
  <c r="G31" i="52"/>
  <c r="E33" i="51"/>
  <c r="H41" i="24"/>
  <c r="J16" i="48"/>
  <c r="J20" i="48"/>
  <c r="V27" i="47"/>
  <c r="V30" i="47"/>
  <c r="F22" i="5"/>
  <c r="L26" i="1"/>
  <c r="V25" i="1"/>
  <c r="V23" i="1"/>
  <c r="V21" i="1"/>
  <c r="V19" i="1"/>
  <c r="V18" i="1"/>
  <c r="V13" i="1"/>
  <c r="E23" i="52"/>
  <c r="J19" i="52"/>
  <c r="J23" i="52" s="1"/>
  <c r="V21" i="47" l="1"/>
  <c r="V31" i="47"/>
  <c r="V24" i="47"/>
  <c r="V22" i="47"/>
  <c r="V25" i="47"/>
  <c r="V26" i="47"/>
  <c r="V18" i="47"/>
  <c r="V20" i="47"/>
  <c r="V19" i="47"/>
  <c r="V16" i="47"/>
  <c r="V15" i="47"/>
  <c r="V17" i="47"/>
  <c r="V14" i="47"/>
  <c r="V13" i="47"/>
  <c r="V36" i="47" l="1"/>
  <c r="H17" i="24"/>
  <c r="E17" i="36"/>
  <c r="Y36" i="25" l="1"/>
  <c r="R36" i="25"/>
  <c r="J36" i="25"/>
  <c r="C36" i="25"/>
  <c r="H45" i="24"/>
  <c r="H36" i="24"/>
  <c r="F42" i="5"/>
  <c r="H13" i="24" l="1"/>
  <c r="U26" i="1" l="1"/>
  <c r="T26" i="1"/>
  <c r="S26" i="1"/>
  <c r="R26" i="1"/>
  <c r="P26" i="1"/>
  <c r="O26" i="1"/>
  <c r="N26" i="1"/>
  <c r="M26" i="1"/>
  <c r="K26" i="1"/>
  <c r="J26" i="1"/>
  <c r="I26" i="1"/>
  <c r="H26" i="1"/>
  <c r="G26" i="1"/>
  <c r="F26" i="1"/>
  <c r="E26" i="1"/>
  <c r="D26" i="1"/>
  <c r="C26" i="1"/>
  <c r="B26" i="1"/>
  <c r="Q26" i="1"/>
  <c r="H15" i="24" l="1"/>
  <c r="H19" i="24" l="1"/>
  <c r="G24" i="48" l="1"/>
  <c r="J14" i="48" l="1"/>
  <c r="J24" i="48" s="1"/>
  <c r="E24" i="48" l="1"/>
  <c r="V26" i="1" l="1"/>
  <c r="G36" i="25"/>
</calcChain>
</file>

<file path=xl/sharedStrings.xml><?xml version="1.0" encoding="utf-8"?>
<sst xmlns="http://schemas.openxmlformats.org/spreadsheetml/2006/main" count="783" uniqueCount="277">
  <si>
    <t>TRIGO</t>
  </si>
  <si>
    <t>TOTALES</t>
  </si>
  <si>
    <t>LISTADO DE EMBARQUES POR BUQUE Y EXPORTADOR</t>
  </si>
  <si>
    <t>PRODUCTOS</t>
  </si>
  <si>
    <t>TONELADAS</t>
  </si>
  <si>
    <t>TRIMAR S.A.</t>
  </si>
  <si>
    <t>BRISAMAR S.A.</t>
  </si>
  <si>
    <t>CEBADA</t>
  </si>
  <si>
    <t>EXPORTADORES</t>
  </si>
  <si>
    <t>TOTAL</t>
  </si>
  <si>
    <t>EXPORTACIONES (En Toneladas)</t>
  </si>
  <si>
    <t>LISTADO POR EXPORTADOR / PRODUCTOS</t>
  </si>
  <si>
    <t>BUQUE</t>
  </si>
  <si>
    <t>GIRO</t>
  </si>
  <si>
    <t>FIN CARGA</t>
  </si>
  <si>
    <t>PRODUCTO</t>
  </si>
  <si>
    <t>TON.</t>
  </si>
  <si>
    <t>DESTINO</t>
  </si>
  <si>
    <t>LISTADO DE TOTALES POR PRODUCTOS</t>
  </si>
  <si>
    <t>EXPORTACION</t>
  </si>
  <si>
    <t>AGENCIA</t>
  </si>
  <si>
    <t>ESTIBAJE</t>
  </si>
  <si>
    <t>MOVIMIENTOS DE BUQUES POR AGENCIA Y ESTIBAJE</t>
  </si>
  <si>
    <t>NOMBRE</t>
  </si>
  <si>
    <t>E</t>
  </si>
  <si>
    <t>M</t>
  </si>
  <si>
    <t>P</t>
  </si>
  <si>
    <t>C/L</t>
  </si>
  <si>
    <t>C. ENTRADA</t>
  </si>
  <si>
    <t>T.R.N.</t>
  </si>
  <si>
    <t>PROCEDENCIA</t>
  </si>
  <si>
    <t>C. SALIDA</t>
  </si>
  <si>
    <t>AMARRE</t>
  </si>
  <si>
    <t>HORA</t>
  </si>
  <si>
    <t>PROM. ENT.</t>
  </si>
  <si>
    <t>SALIDA</t>
  </si>
  <si>
    <t>T. PUERTO</t>
  </si>
  <si>
    <t>PROM. TOTAL</t>
  </si>
  <si>
    <t>POROTO SOJA</t>
  </si>
  <si>
    <t>MAIZ</t>
  </si>
  <si>
    <t>RADA</t>
  </si>
  <si>
    <t>P. CASC. SOJA</t>
  </si>
  <si>
    <t>PLEAMAR S.A.</t>
  </si>
  <si>
    <t>SEA LION S.A.</t>
  </si>
  <si>
    <t>HARINA SOJA</t>
  </si>
  <si>
    <t>ACEITE GIRASOL</t>
  </si>
  <si>
    <t>ACEITE SOJA</t>
  </si>
  <si>
    <t>PELLET SOJA</t>
  </si>
  <si>
    <t>ACEITE CANOLA</t>
  </si>
  <si>
    <t>ACEITE COLZA</t>
  </si>
  <si>
    <t>TONELADAS EXPORTADAS:</t>
  </si>
  <si>
    <t>ESLORA PROMEDIO:</t>
  </si>
  <si>
    <t>CALADO PROMEDIO / SALIDA:</t>
  </si>
  <si>
    <t>TONELADAS IMPORTADAS:</t>
  </si>
  <si>
    <t>TONELADAS EXPORTADAS POR DESTINOS</t>
  </si>
  <si>
    <t>BUQUES</t>
  </si>
  <si>
    <t>EXPORTADO</t>
  </si>
  <si>
    <t xml:space="preserve"> ENERO</t>
  </si>
  <si>
    <t>MESES</t>
  </si>
  <si>
    <t xml:space="preserve"> </t>
  </si>
  <si>
    <t>ARGENTINA</t>
  </si>
  <si>
    <t>BRASIL</t>
  </si>
  <si>
    <t xml:space="preserve"> CURCIJA S.A.</t>
  </si>
  <si>
    <t>Nº</t>
  </si>
  <si>
    <t>DESTINOS</t>
  </si>
  <si>
    <t>C</t>
  </si>
  <si>
    <t>COLZA</t>
  </si>
  <si>
    <t>H.TRIGO</t>
  </si>
  <si>
    <t xml:space="preserve">  </t>
  </si>
  <si>
    <t>LISTADO POR PAISES / PRODUCTOS</t>
  </si>
  <si>
    <t xml:space="preserve"> MAIZ</t>
  </si>
  <si>
    <t>CEBADA FORRAJ.</t>
  </si>
  <si>
    <t>4/5</t>
  </si>
  <si>
    <t>3</t>
  </si>
  <si>
    <t>1</t>
  </si>
  <si>
    <t>SEMILLA GIRASOL</t>
  </si>
  <si>
    <t>TOTAL GENERAL</t>
  </si>
  <si>
    <t>FERTILIZANTES</t>
  </si>
  <si>
    <t>IMPORTADOR</t>
  </si>
  <si>
    <t xml:space="preserve">TOTAL DE BUQUES  </t>
  </si>
  <si>
    <t xml:space="preserve"> BUNGE S.A.</t>
  </si>
  <si>
    <t>TIEMPO PROMEDIO / AMARRE:</t>
  </si>
  <si>
    <t>ESTADIA PROMEDIO / PUERTO:</t>
  </si>
  <si>
    <t>PROM.  TOTAL</t>
  </si>
  <si>
    <t>e-mail: camaraportuaria2017@gmail.com</t>
  </si>
  <si>
    <t>DAP</t>
  </si>
  <si>
    <t>MAP</t>
  </si>
  <si>
    <t>TSP</t>
  </si>
  <si>
    <t>UAN</t>
  </si>
  <si>
    <t>CEBADA FORRAJERA</t>
  </si>
  <si>
    <t xml:space="preserve">MOVIMIENTO DE  BUQUES  </t>
  </si>
  <si>
    <t>LISTADO DE EXPORTADORES /  MERCADERIAS</t>
  </si>
  <si>
    <t>SORGO</t>
  </si>
  <si>
    <t xml:space="preserve"> CANTABRIA S.A.</t>
  </si>
  <si>
    <t>IMPORTACIONES  (En Toneladas)</t>
  </si>
  <si>
    <t xml:space="preserve"> AMAGGI ARGENTINA S.A.</t>
  </si>
  <si>
    <t>MALTA</t>
  </si>
  <si>
    <t xml:space="preserve"> GEAR S.A.</t>
  </si>
  <si>
    <t>PELLETS GIRASOL</t>
  </si>
  <si>
    <t>TOTAL ANUAL  POR GIRO</t>
  </si>
  <si>
    <t>GIROS</t>
  </si>
  <si>
    <t>MESZ</t>
  </si>
  <si>
    <t xml:space="preserve"> ASOC. COOP. ARG. CL</t>
  </si>
  <si>
    <t xml:space="preserve"> VITERRA ARGENTINA S.A.</t>
  </si>
  <si>
    <t xml:space="preserve">   CALADO PROMEDIO / ENTRADA:</t>
  </si>
  <si>
    <t xml:space="preserve">  Provincia de Buenos Aires </t>
  </si>
  <si>
    <t>Calle 517 - 2125 ( 7631 )  - Quequén - Partido de Necochea</t>
  </si>
  <si>
    <t>L</t>
  </si>
  <si>
    <t xml:space="preserve"> FEBRERO</t>
  </si>
  <si>
    <t>FEBRERO</t>
  </si>
  <si>
    <t xml:space="preserve"> CHS DE ARGENTINA S.A.</t>
  </si>
  <si>
    <t>MES9</t>
  </si>
  <si>
    <t>I.S.AGENT S.A.</t>
  </si>
  <si>
    <t>ASOC. COOP. ARG. CL</t>
  </si>
  <si>
    <t>VIETNAM</t>
  </si>
  <si>
    <t>NEQUEN S.A.</t>
  </si>
  <si>
    <t>EXPORTACIONES EN TONELADAS</t>
  </si>
  <si>
    <t>UREA</t>
  </si>
  <si>
    <t>PELLETS COLZA</t>
  </si>
  <si>
    <t>MALASIA</t>
  </si>
  <si>
    <t xml:space="preserve"> L. D. C.  S.A.</t>
  </si>
  <si>
    <t>CHINA</t>
  </si>
  <si>
    <t xml:space="preserve"> COFCO ARGENTINA S.A.</t>
  </si>
  <si>
    <t xml:space="preserve"> ACEITE GIRASOL</t>
  </si>
  <si>
    <t>6</t>
  </si>
  <si>
    <t xml:space="preserve"> COFCO INT. ARG. S.A.</t>
  </si>
  <si>
    <t>COFCO INT. ARG. S.A.</t>
  </si>
  <si>
    <t>BUNGE S.A.</t>
  </si>
  <si>
    <t xml:space="preserve"> CEBADA FORRAJERA</t>
  </si>
  <si>
    <t xml:space="preserve"> TRIGO</t>
  </si>
  <si>
    <t>INDONESIA</t>
  </si>
  <si>
    <t>OPERATORIA MENSUAL POR GIRO</t>
  </si>
  <si>
    <t>P. CASC. GIRASOL</t>
  </si>
  <si>
    <t>INDIA</t>
  </si>
  <si>
    <t>BANGLADESH</t>
  </si>
  <si>
    <t>A. SAUDITA</t>
  </si>
  <si>
    <t>CHILE</t>
  </si>
  <si>
    <t>TAILANDIA</t>
  </si>
  <si>
    <t>IRAN</t>
  </si>
  <si>
    <t>FRANCIA</t>
  </si>
  <si>
    <t>JORDANIA</t>
  </si>
  <si>
    <t>COLOMBIA</t>
  </si>
  <si>
    <t>FILIPINAS</t>
  </si>
  <si>
    <t>R.UNIDO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</si>
  <si>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</si>
  <si>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</si>
  <si>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</si>
  <si>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</si>
  <si>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</si>
  <si>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</si>
  <si>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</si>
  <si>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</si>
  <si>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</si>
  <si>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OCT.</t>
  </si>
  <si>
    <t>NOV.</t>
  </si>
  <si>
    <t>DIC.</t>
  </si>
  <si>
    <t xml:space="preserve"> MALTERIA-CERVECERIA QUILMES S.A.</t>
  </si>
  <si>
    <t>C. DEL SUR</t>
  </si>
  <si>
    <t xml:space="preserve"> ALEA &amp; CIA S.A.</t>
  </si>
  <si>
    <t xml:space="preserve"> E. -GRAIN S.A.</t>
  </si>
  <si>
    <t xml:space="preserve"> BAYA CASAL S.A.</t>
  </si>
  <si>
    <t>MOVIMIENTOS DE MERCADERIAS</t>
  </si>
  <si>
    <t xml:space="preserve"> BUQUES</t>
  </si>
  <si>
    <t>A. GIRASOL</t>
  </si>
  <si>
    <t>P. GIRASOL</t>
  </si>
  <si>
    <t>MERCADERIA</t>
  </si>
  <si>
    <t>EXPORTADA</t>
  </si>
  <si>
    <t>IMPORTADA</t>
  </si>
  <si>
    <t>TOTAL GRAL</t>
  </si>
  <si>
    <t>SUBTOTAL 1</t>
  </si>
  <si>
    <t>SUBTOTAL 2</t>
  </si>
  <si>
    <t xml:space="preserve"> MARZO</t>
  </si>
  <si>
    <t>LISTADO DE IMPORTACIONES (En Toneladas)</t>
  </si>
  <si>
    <t xml:space="preserve"> CAMPOAMOR S.A.</t>
  </si>
  <si>
    <t xml:space="preserve"> CERFOLY S.A.</t>
  </si>
  <si>
    <t>IMPORTACION</t>
  </si>
  <si>
    <t xml:space="preserve"> FERTILIZANTES</t>
  </si>
  <si>
    <t>CHS DE ARGENTINA S.A.</t>
  </si>
  <si>
    <t>10</t>
  </si>
  <si>
    <t>ECUADOR</t>
  </si>
  <si>
    <t>E. ARABES</t>
  </si>
  <si>
    <t xml:space="preserve"> AMAGGI ARG.  S.A.</t>
  </si>
  <si>
    <t xml:space="preserve"> BUNGE SA</t>
  </si>
  <si>
    <t>MARZO</t>
  </si>
  <si>
    <t xml:space="preserve"> ABRIL</t>
  </si>
  <si>
    <t xml:space="preserve"> SEMILLA GIRASOL</t>
  </si>
  <si>
    <t xml:space="preserve"> OTROS</t>
  </si>
  <si>
    <t xml:space="preserve"> LARTIRIGOYEN S.A.</t>
  </si>
  <si>
    <t>OTROS</t>
  </si>
  <si>
    <t>ANCLAS</t>
  </si>
  <si>
    <t>CADENAS</t>
  </si>
  <si>
    <t>RIGI VMOS S.A.</t>
  </si>
  <si>
    <t xml:space="preserve"> Y.P.F.  S.A.</t>
  </si>
  <si>
    <t xml:space="preserve"> PROFERTIL S.A.</t>
  </si>
  <si>
    <t>GEAR S.A.</t>
  </si>
  <si>
    <t>GIRASOL</t>
  </si>
  <si>
    <t>BULGARIA</t>
  </si>
  <si>
    <t>Y.P.F.  S.A.</t>
  </si>
  <si>
    <t>ITALIA</t>
  </si>
  <si>
    <t>PROFERTIL S.A.</t>
  </si>
  <si>
    <t>RUSIA</t>
  </si>
  <si>
    <t>RIGI VMOS SA</t>
  </si>
  <si>
    <t xml:space="preserve"> L.D.C. ARG. S.A.</t>
  </si>
  <si>
    <t xml:space="preserve"> NUTRIEN AG. SOL. ARG. SA</t>
  </si>
  <si>
    <t xml:space="preserve"> CHS DE ARGENTINA SA</t>
  </si>
  <si>
    <t>ABRIL</t>
  </si>
  <si>
    <t>S. GIRASOL</t>
  </si>
  <si>
    <t>OTROS IMPORT.</t>
  </si>
  <si>
    <t>SUBTOTAL 3</t>
  </si>
  <si>
    <t xml:space="preserve"> MAYO</t>
  </si>
  <si>
    <t xml:space="preserve"> CEBADA </t>
  </si>
  <si>
    <t xml:space="preserve"> PELLETS GIRASOL</t>
  </si>
  <si>
    <t xml:space="preserve"> POROTO SOJA</t>
  </si>
  <si>
    <t xml:space="preserve"> MEBUR S.A.</t>
  </si>
  <si>
    <t xml:space="preserve"> AMAGGI ARG. S.A.</t>
  </si>
  <si>
    <t xml:space="preserve"> BUNGE ARG. S.A.</t>
  </si>
  <si>
    <t xml:space="preserve"> SOVOILAR S.A.</t>
  </si>
  <si>
    <t xml:space="preserve"> CARGILL S.A.</t>
  </si>
  <si>
    <t>ESPAÑA</t>
  </si>
  <si>
    <t>AUSTRALIA</t>
  </si>
  <si>
    <t>SKANDI HERA</t>
  </si>
  <si>
    <t>CANTABRIA S.A.</t>
  </si>
  <si>
    <t>AMAGGI S.A.</t>
  </si>
  <si>
    <t>CARGILL S.A.</t>
  </si>
  <si>
    <t>CERVECERIA-MALTERIA QUILMES</t>
  </si>
  <si>
    <t>TONELADAS REMOVIDAS:</t>
  </si>
  <si>
    <t>MAYO</t>
  </si>
  <si>
    <t xml:space="preserve"> PERIODO:   01/06/2026 - 30/06/2026</t>
  </si>
  <si>
    <t>PERIODO:   01/06/2026 - 30/06/2026</t>
  </si>
  <si>
    <t>PERIODO:  01/06/2026 - 30/06/2026</t>
  </si>
  <si>
    <t xml:space="preserve"> PERIODO:  01/06/2026 - 30/06/2026</t>
  </si>
  <si>
    <t>PERIODO:  01/01/2026 - 30/06/2026</t>
  </si>
  <si>
    <t>PERIODO:   01/01/2026 - 30/06/2026</t>
  </si>
  <si>
    <t xml:space="preserve"> JUNIO</t>
  </si>
  <si>
    <t>JUNIO</t>
  </si>
  <si>
    <t xml:space="preserve"> E.- GRAIN S.A.</t>
  </si>
  <si>
    <t xml:space="preserve"> PILAGA S.A.</t>
  </si>
  <si>
    <t xml:space="preserve"> ZIN AGRO S.A.</t>
  </si>
  <si>
    <t xml:space="preserve"> SYNGENTA AGRO S.A.</t>
  </si>
  <si>
    <t xml:space="preserve"> NUTRIEN AG. SOL. ARG. S.A.</t>
  </si>
  <si>
    <t>GAVI C</t>
  </si>
  <si>
    <t>TURQUIA</t>
  </si>
  <si>
    <t>FORTUNE SUNSHINE</t>
  </si>
  <si>
    <t>VISHA VINAY</t>
  </si>
  <si>
    <t>ROMULUS</t>
  </si>
  <si>
    <t>MELINDA</t>
  </si>
  <si>
    <t>SPAR ARIES</t>
  </si>
  <si>
    <t>OLANGO ISLAND</t>
  </si>
  <si>
    <t>VIRGO</t>
  </si>
  <si>
    <t>PERU</t>
  </si>
  <si>
    <t>TAI HONOR</t>
  </si>
  <si>
    <t>T. FERTILIZANTES S.A.</t>
  </si>
  <si>
    <t>NORD ANTHEM</t>
  </si>
  <si>
    <t>GLOBE ELECTRA</t>
  </si>
  <si>
    <t>MUROVDAG</t>
  </si>
  <si>
    <t>YIN ZHU HAI</t>
  </si>
  <si>
    <t>ARABICA</t>
  </si>
  <si>
    <t>N. ZELANDA</t>
  </si>
  <si>
    <t>AFRICAN PHEASANT</t>
  </si>
  <si>
    <t>KM MT JADE</t>
  </si>
  <si>
    <t>OKINAWA</t>
  </si>
  <si>
    <t>KALEY</t>
  </si>
  <si>
    <t>LIBERTY ISLAND</t>
  </si>
  <si>
    <t>CHEMROAD JUPITER</t>
  </si>
  <si>
    <t>FLAG EVI</t>
  </si>
  <si>
    <t>STINGER</t>
  </si>
  <si>
    <t>DORIC LIBERTY</t>
  </si>
  <si>
    <t>SERALIA</t>
  </si>
  <si>
    <t>PILAGA S.A.</t>
  </si>
  <si>
    <t>ZINC AGRO S.A.</t>
  </si>
  <si>
    <t>NUTRIEN AG. SOL. ARG. S.A.</t>
  </si>
  <si>
    <t>CAMPOAMOR S.A.</t>
  </si>
  <si>
    <t>CERFOLY S.A.</t>
  </si>
  <si>
    <t>E. - GRAIN S.A.</t>
  </si>
  <si>
    <t>SYNGENTA AGRO S.A.</t>
  </si>
  <si>
    <t>CAMERUN</t>
  </si>
  <si>
    <t>MARRUECOS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</si>
</sst>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.00"/>
    <numFmt numFmtId="165" formatCode="0;[Red]0"/>
    <numFmt numFmtId="166" formatCode="dd/mm/yy;@"/>
  </numFmts>
  <fonts count="7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2"/>
      <name val="Verdana"/>
      <family val="2"/>
    </font>
    <font>
      <sz val="11"/>
      <name val="Arial"/>
      <family val="2"/>
    </font>
    <font>
      <sz val="9"/>
      <name val="Verdana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Verdana"/>
      <family val="2"/>
    </font>
    <font>
      <b/>
      <sz val="9"/>
      <color indexed="18"/>
      <name val="Verdana"/>
      <family val="2"/>
    </font>
    <font>
      <b/>
      <sz val="9"/>
      <color indexed="10"/>
      <name val="Verdana"/>
      <family val="2"/>
    </font>
    <font>
      <b/>
      <sz val="10"/>
      <color indexed="10"/>
      <name val="Verdana"/>
      <family val="2"/>
    </font>
    <font>
      <b/>
      <sz val="12"/>
      <name val="Verdana"/>
      <family val="2"/>
    </font>
    <font>
      <sz val="8"/>
      <name val="Verdana"/>
      <family val="2"/>
    </font>
    <font>
      <b/>
      <sz val="8"/>
      <color indexed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6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0000"/>
      <name val="Verdana"/>
      <family val="2"/>
    </font>
    <font>
      <sz val="10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name val="Calibri"/>
      <family val="2"/>
      <scheme val="minor"/>
    </font>
    <font>
      <sz val="11"/>
      <name val="Verdana"/>
      <family val="2"/>
    </font>
    <font>
      <b/>
      <sz val="9"/>
      <color rgb="FFFF0000"/>
      <name val="Arial"/>
      <family val="2"/>
    </font>
    <font>
      <b/>
      <sz val="11"/>
      <color theme="1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Segoe UI Historic"/>
      <family val="2"/>
    </font>
    <font>
      <sz val="8"/>
      <color theme="1"/>
      <name val="Segoe UI Historic"/>
      <family val="2"/>
    </font>
    <font>
      <sz val="10"/>
      <name val="Segoe UI Historic"/>
      <family val="2"/>
    </font>
    <font>
      <b/>
      <sz val="8"/>
      <color rgb="FFFF0000"/>
      <name val="Segoe UI Historic"/>
      <family val="2"/>
    </font>
    <font>
      <b/>
      <sz val="10"/>
      <name val="Segoe UI Historic"/>
      <family val="2"/>
    </font>
    <font>
      <sz val="8"/>
      <name val="Segoe UI Historic"/>
      <family val="2"/>
    </font>
    <font>
      <b/>
      <sz val="8"/>
      <name val="Segoe UI Historic"/>
      <family val="2"/>
    </font>
    <font>
      <b/>
      <sz val="9"/>
      <name val="Segoe UI Historic"/>
      <family val="2"/>
    </font>
    <font>
      <b/>
      <sz val="8"/>
      <color indexed="10"/>
      <name val="Segoe UI Historic"/>
      <family val="2"/>
    </font>
    <font>
      <sz val="9"/>
      <name val="Segoe UI Historic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3300"/>
      <name val="Calibri"/>
      <family val="2"/>
      <scheme val="minor"/>
    </font>
    <font>
      <b/>
      <sz val="9"/>
      <color rgb="FFED0000"/>
      <name val="Calibri"/>
      <family val="2"/>
      <scheme val="minor"/>
    </font>
    <font>
      <b/>
      <sz val="8"/>
      <color rgb="FFED0000"/>
      <name val="Calibri"/>
      <family val="2"/>
      <scheme val="minor"/>
    </font>
    <font>
      <b/>
      <sz val="9"/>
      <color rgb="FFB6250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E3E3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5" fillId="0" borderId="0"/>
    <xf numFmtId="0" fontId="3" fillId="0" borderId="0"/>
    <xf numFmtId="0" fontId="2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0" fontId="0" fillId="2" borderId="0" xfId="0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0" fillId="0" borderId="0" xfId="0" applyAlignment="1">
      <alignment horizontal="left"/>
    </xf>
    <xf numFmtId="0" fontId="11" fillId="0" borderId="0" xfId="0" applyFont="1"/>
    <xf numFmtId="0" fontId="13" fillId="0" borderId="0" xfId="0" applyFont="1"/>
    <xf numFmtId="0" fontId="15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1" fillId="0" borderId="0" xfId="0" applyFont="1" applyAlignment="1">
      <alignment horizontal="center"/>
    </xf>
    <xf numFmtId="0" fontId="18" fillId="0" borderId="0" xfId="0" applyFont="1"/>
    <xf numFmtId="0" fontId="11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9" fillId="0" borderId="0" xfId="0" applyFont="1"/>
    <xf numFmtId="0" fontId="14" fillId="0" borderId="0" xfId="0" applyFont="1" applyAlignment="1">
      <alignment horizontal="center"/>
    </xf>
    <xf numFmtId="0" fontId="10" fillId="0" borderId="0" xfId="0" applyFont="1"/>
    <xf numFmtId="0" fontId="17" fillId="0" borderId="1" xfId="0" applyFont="1" applyBorder="1"/>
    <xf numFmtId="1" fontId="17" fillId="0" borderId="2" xfId="0" applyNumberFormat="1" applyFont="1" applyBorder="1"/>
    <xf numFmtId="0" fontId="24" fillId="0" borderId="0" xfId="0" applyFont="1" applyAlignment="1">
      <alignment horizontal="centerContinuous"/>
    </xf>
    <xf numFmtId="0" fontId="27" fillId="0" borderId="0" xfId="0" applyFont="1"/>
    <xf numFmtId="0" fontId="26" fillId="0" borderId="0" xfId="0" applyFont="1"/>
    <xf numFmtId="0" fontId="28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3" fillId="2" borderId="0" xfId="0" applyFont="1" applyFill="1" applyAlignment="1">
      <alignment horizontal="center"/>
    </xf>
    <xf numFmtId="1" fontId="23" fillId="2" borderId="0" xfId="0" applyNumberFormat="1" applyFont="1" applyFill="1" applyAlignment="1">
      <alignment horizontal="center"/>
    </xf>
    <xf numFmtId="1" fontId="23" fillId="2" borderId="0" xfId="0" applyNumberFormat="1" applyFont="1" applyFill="1"/>
    <xf numFmtId="0" fontId="26" fillId="3" borderId="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2" borderId="8" xfId="0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right" vertical="center" wrapText="1" shrinkToFit="1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4" fillId="4" borderId="0" xfId="1" applyFont="1" applyFill="1" applyAlignment="1">
      <alignment horizontal="center"/>
    </xf>
    <xf numFmtId="0" fontId="12" fillId="4" borderId="6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4" fillId="0" borderId="0" xfId="0" applyFont="1"/>
    <xf numFmtId="0" fontId="6" fillId="0" borderId="0" xfId="0" applyFont="1"/>
    <xf numFmtId="0" fontId="41" fillId="0" borderId="0" xfId="0" applyFont="1" applyAlignment="1">
      <alignment horizontal="center"/>
    </xf>
    <xf numFmtId="10" fontId="0" fillId="0" borderId="0" xfId="0" applyNumberFormat="1"/>
    <xf numFmtId="16" fontId="0" fillId="0" borderId="0" xfId="0" applyNumberFormat="1"/>
    <xf numFmtId="0" fontId="42" fillId="4" borderId="6" xfId="0" applyFont="1" applyFill="1" applyBorder="1" applyAlignment="1">
      <alignment horizontal="center" vertical="center"/>
    </xf>
    <xf numFmtId="0" fontId="43" fillId="4" borderId="7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49" fontId="17" fillId="5" borderId="9" xfId="0" applyNumberFormat="1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7" fillId="0" borderId="12" xfId="0" applyFont="1" applyBorder="1"/>
    <xf numFmtId="0" fontId="20" fillId="0" borderId="1" xfId="0" applyFont="1" applyBorder="1"/>
    <xf numFmtId="0" fontId="17" fillId="0" borderId="8" xfId="0" applyFont="1" applyBorder="1" applyAlignment="1">
      <alignment horizontal="right"/>
    </xf>
    <xf numFmtId="0" fontId="17" fillId="0" borderId="2" xfId="0" applyFont="1" applyBorder="1"/>
    <xf numFmtId="0" fontId="45" fillId="0" borderId="0" xfId="0" applyFont="1"/>
    <xf numFmtId="0" fontId="45" fillId="0" borderId="0" xfId="0" applyFont="1" applyAlignment="1">
      <alignment horizontal="centerContinuous"/>
    </xf>
    <xf numFmtId="0" fontId="26" fillId="3" borderId="4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 shrinkToFit="1"/>
    </xf>
    <xf numFmtId="0" fontId="40" fillId="5" borderId="3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40" fillId="6" borderId="30" xfId="0" applyFont="1" applyFill="1" applyBorder="1" applyAlignment="1">
      <alignment horizontal="center" vertical="center"/>
    </xf>
    <xf numFmtId="0" fontId="40" fillId="6" borderId="3" xfId="0" applyFont="1" applyFill="1" applyBorder="1" applyAlignment="1">
      <alignment horizontal="center" vertical="center"/>
    </xf>
    <xf numFmtId="0" fontId="40" fillId="6" borderId="4" xfId="0" applyFont="1" applyFill="1" applyBorder="1" applyAlignment="1">
      <alignment horizontal="center" vertical="center"/>
    </xf>
    <xf numFmtId="0" fontId="40" fillId="6" borderId="5" xfId="0" applyFont="1" applyFill="1" applyBorder="1" applyAlignment="1">
      <alignment horizontal="center" vertical="center"/>
    </xf>
    <xf numFmtId="0" fontId="40" fillId="6" borderId="19" xfId="0" applyFont="1" applyFill="1" applyBorder="1" applyAlignment="1">
      <alignment horizontal="right" vertical="center"/>
    </xf>
    <xf numFmtId="0" fontId="40" fillId="6" borderId="30" xfId="0" applyFont="1" applyFill="1" applyBorder="1" applyAlignment="1">
      <alignment horizontal="right" vertical="center"/>
    </xf>
    <xf numFmtId="0" fontId="23" fillId="2" borderId="0" xfId="0" applyFont="1" applyFill="1"/>
    <xf numFmtId="0" fontId="40" fillId="6" borderId="3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right"/>
    </xf>
    <xf numFmtId="0" fontId="25" fillId="4" borderId="8" xfId="0" applyFont="1" applyFill="1" applyBorder="1" applyAlignment="1">
      <alignment horizontal="right"/>
    </xf>
    <xf numFmtId="0" fontId="25" fillId="0" borderId="8" xfId="0" applyFont="1" applyBorder="1" applyAlignment="1">
      <alignment horizontal="right"/>
    </xf>
    <xf numFmtId="0" fontId="25" fillId="0" borderId="2" xfId="0" applyFont="1" applyBorder="1" applyAlignment="1">
      <alignment horizontal="right"/>
    </xf>
    <xf numFmtId="0" fontId="20" fillId="4" borderId="1" xfId="0" applyFont="1" applyFill="1" applyBorder="1" applyAlignment="1">
      <alignment horizontal="center"/>
    </xf>
    <xf numFmtId="0" fontId="46" fillId="0" borderId="0" xfId="0" applyFont="1" applyAlignment="1">
      <alignment horizontal="center"/>
    </xf>
    <xf numFmtId="0" fontId="22" fillId="5" borderId="9" xfId="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0" fontId="22" fillId="5" borderId="6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/>
    </xf>
    <xf numFmtId="0" fontId="17" fillId="0" borderId="28" xfId="0" applyFont="1" applyBorder="1" applyAlignment="1">
      <alignment horizontal="right"/>
    </xf>
    <xf numFmtId="0" fontId="38" fillId="0" borderId="2" xfId="1" applyFont="1" applyBorder="1" applyAlignment="1">
      <alignment horizontal="right"/>
    </xf>
    <xf numFmtId="0" fontId="40" fillId="5" borderId="4" xfId="0" applyFont="1" applyFill="1" applyBorder="1" applyAlignment="1">
      <alignment horizontal="center" vertical="center"/>
    </xf>
    <xf numFmtId="0" fontId="40" fillId="5" borderId="5" xfId="0" applyFont="1" applyFill="1" applyBorder="1" applyAlignment="1">
      <alignment horizontal="center" vertical="center"/>
    </xf>
    <xf numFmtId="0" fontId="39" fillId="4" borderId="23" xfId="1" applyFont="1" applyFill="1" applyBorder="1" applyAlignment="1">
      <alignment horizontal="center"/>
    </xf>
    <xf numFmtId="0" fontId="40" fillId="4" borderId="0" xfId="0" applyFont="1" applyFill="1"/>
    <xf numFmtId="0" fontId="14" fillId="0" borderId="0" xfId="0" applyFont="1" applyAlignment="1">
      <alignment horizontal="left"/>
    </xf>
    <xf numFmtId="0" fontId="12" fillId="0" borderId="1" xfId="0" applyFont="1" applyBorder="1"/>
    <xf numFmtId="0" fontId="12" fillId="5" borderId="15" xfId="0" applyFont="1" applyFill="1" applyBorder="1" applyAlignment="1">
      <alignment horizontal="center" vertical="center"/>
    </xf>
    <xf numFmtId="22" fontId="17" fillId="5" borderId="9" xfId="0" applyNumberFormat="1" applyFont="1" applyFill="1" applyBorder="1" applyAlignment="1">
      <alignment horizontal="center" vertical="center"/>
    </xf>
    <xf numFmtId="49" fontId="17" fillId="0" borderId="10" xfId="0" applyNumberFormat="1" applyFont="1" applyBorder="1"/>
    <xf numFmtId="1" fontId="17" fillId="0" borderId="11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right"/>
    </xf>
    <xf numFmtId="0" fontId="22" fillId="3" borderId="3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1" fontId="22" fillId="3" borderId="4" xfId="0" applyNumberFormat="1" applyFont="1" applyFill="1" applyBorder="1" applyAlignment="1">
      <alignment horizontal="center"/>
    </xf>
    <xf numFmtId="1" fontId="22" fillId="3" borderId="5" xfId="0" applyNumberFormat="1" applyFont="1" applyFill="1" applyBorder="1"/>
    <xf numFmtId="0" fontId="44" fillId="0" borderId="10" xfId="0" applyFont="1" applyBorder="1" applyAlignment="1">
      <alignment horizontal="center"/>
    </xf>
    <xf numFmtId="0" fontId="38" fillId="0" borderId="12" xfId="1" applyFont="1" applyBorder="1" applyAlignment="1">
      <alignment horizontal="right"/>
    </xf>
    <xf numFmtId="0" fontId="22" fillId="5" borderId="3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 vertical="center" wrapText="1" shrinkToFit="1"/>
    </xf>
    <xf numFmtId="0" fontId="39" fillId="4" borderId="10" xfId="1" applyFont="1" applyFill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25" fillId="4" borderId="11" xfId="0" applyFont="1" applyFill="1" applyBorder="1" applyAlignment="1">
      <alignment horizontal="right"/>
    </xf>
    <xf numFmtId="0" fontId="25" fillId="0" borderId="11" xfId="0" applyFont="1" applyBorder="1" applyAlignment="1">
      <alignment horizontal="right"/>
    </xf>
    <xf numFmtId="0" fontId="25" fillId="0" borderId="12" xfId="0" applyFont="1" applyBorder="1" applyAlignment="1">
      <alignment horizontal="right"/>
    </xf>
    <xf numFmtId="0" fontId="26" fillId="3" borderId="19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2" fontId="26" fillId="3" borderId="4" xfId="0" applyNumberFormat="1" applyFont="1" applyFill="1" applyBorder="1" applyAlignment="1" applyProtection="1">
      <alignment horizontal="center" vertical="center"/>
      <protection locked="0"/>
    </xf>
    <xf numFmtId="0" fontId="22" fillId="3" borderId="18" xfId="0" applyFont="1" applyFill="1" applyBorder="1"/>
    <xf numFmtId="0" fontId="24" fillId="0" borderId="0" xfId="0" applyFont="1" applyAlignment="1">
      <alignment horizontal="center"/>
    </xf>
    <xf numFmtId="0" fontId="17" fillId="0" borderId="8" xfId="0" applyFont="1" applyBorder="1" applyAlignment="1">
      <alignment horizontal="right" vertical="center"/>
    </xf>
    <xf numFmtId="0" fontId="37" fillId="5" borderId="4" xfId="0" applyFont="1" applyFill="1" applyBorder="1" applyAlignment="1">
      <alignment horizontal="right" vertical="center"/>
    </xf>
    <xf numFmtId="0" fontId="37" fillId="3" borderId="4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right"/>
    </xf>
    <xf numFmtId="0" fontId="12" fillId="0" borderId="10" xfId="0" applyFont="1" applyBorder="1"/>
    <xf numFmtId="0" fontId="40" fillId="5" borderId="3" xfId="0" applyFont="1" applyFill="1" applyBorder="1" applyAlignment="1">
      <alignment horizontal="center"/>
    </xf>
    <xf numFmtId="0" fontId="37" fillId="5" borderId="4" xfId="0" applyFont="1" applyFill="1" applyBorder="1" applyAlignment="1">
      <alignment horizontal="center"/>
    </xf>
    <xf numFmtId="0" fontId="37" fillId="5" borderId="5" xfId="0" applyFont="1" applyFill="1" applyBorder="1" applyAlignment="1">
      <alignment horizontal="center"/>
    </xf>
    <xf numFmtId="0" fontId="37" fillId="5" borderId="3" xfId="0" applyFont="1" applyFill="1" applyBorder="1" applyAlignment="1">
      <alignment horizontal="center"/>
    </xf>
    <xf numFmtId="0" fontId="37" fillId="5" borderId="4" xfId="0" applyFont="1" applyFill="1" applyBorder="1"/>
    <xf numFmtId="0" fontId="37" fillId="5" borderId="5" xfId="0" applyFont="1" applyFill="1" applyBorder="1"/>
    <xf numFmtId="0" fontId="20" fillId="4" borderId="1" xfId="0" applyFont="1" applyFill="1" applyBorder="1" applyAlignment="1">
      <alignment vertical="center"/>
    </xf>
    <xf numFmtId="0" fontId="48" fillId="5" borderId="3" xfId="0" applyFont="1" applyFill="1" applyBorder="1" applyAlignment="1">
      <alignment horizontal="center"/>
    </xf>
    <xf numFmtId="165" fontId="48" fillId="5" borderId="5" xfId="0" applyNumberFormat="1" applyFont="1" applyFill="1" applyBorder="1" applyAlignment="1">
      <alignment horizontal="right"/>
    </xf>
    <xf numFmtId="0" fontId="50" fillId="4" borderId="40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164" fontId="52" fillId="4" borderId="23" xfId="0" applyNumberFormat="1" applyFont="1" applyFill="1" applyBorder="1" applyAlignment="1">
      <alignment horizontal="center" vertical="center"/>
    </xf>
    <xf numFmtId="164" fontId="52" fillId="4" borderId="43" xfId="0" applyNumberFormat="1" applyFont="1" applyFill="1" applyBorder="1" applyAlignment="1">
      <alignment horizontal="center" vertical="center"/>
    </xf>
    <xf numFmtId="40" fontId="52" fillId="4" borderId="43" xfId="0" applyNumberFormat="1" applyFont="1" applyFill="1" applyBorder="1" applyAlignment="1">
      <alignment horizontal="center" vertical="center"/>
    </xf>
    <xf numFmtId="0" fontId="52" fillId="4" borderId="43" xfId="0" applyFont="1" applyFill="1" applyBorder="1" applyAlignment="1">
      <alignment horizontal="center" vertical="center"/>
    </xf>
    <xf numFmtId="2" fontId="52" fillId="4" borderId="43" xfId="0" applyNumberFormat="1" applyFont="1" applyFill="1" applyBorder="1" applyAlignment="1">
      <alignment horizontal="center" vertical="center"/>
    </xf>
    <xf numFmtId="2" fontId="52" fillId="4" borderId="43" xfId="0" applyNumberFormat="1" applyFont="1" applyFill="1" applyBorder="1" applyAlignment="1" applyProtection="1">
      <alignment horizontal="center" vertical="center"/>
      <protection locked="0"/>
    </xf>
    <xf numFmtId="166" fontId="52" fillId="4" borderId="43" xfId="0" applyNumberFormat="1" applyFont="1" applyFill="1" applyBorder="1" applyAlignment="1">
      <alignment horizontal="center" vertical="center"/>
    </xf>
    <xf numFmtId="4" fontId="52" fillId="4" borderId="43" xfId="0" applyNumberFormat="1" applyFont="1" applyFill="1" applyBorder="1" applyAlignment="1">
      <alignment horizontal="center" vertical="center"/>
    </xf>
    <xf numFmtId="40" fontId="52" fillId="4" borderId="20" xfId="0" applyNumberFormat="1" applyFont="1" applyFill="1" applyBorder="1" applyAlignment="1">
      <alignment horizontal="center" vertical="center"/>
    </xf>
    <xf numFmtId="164" fontId="52" fillId="4" borderId="1" xfId="0" applyNumberFormat="1" applyFont="1" applyFill="1" applyBorder="1" applyAlignment="1">
      <alignment horizontal="center" vertical="center"/>
    </xf>
    <xf numFmtId="164" fontId="52" fillId="4" borderId="8" xfId="0" applyNumberFormat="1" applyFont="1" applyFill="1" applyBorder="1" applyAlignment="1">
      <alignment horizontal="center" vertical="center"/>
    </xf>
    <xf numFmtId="40" fontId="52" fillId="4" borderId="8" xfId="0" applyNumberFormat="1" applyFont="1" applyFill="1" applyBorder="1" applyAlignment="1">
      <alignment horizontal="center" vertical="center"/>
    </xf>
    <xf numFmtId="0" fontId="52" fillId="4" borderId="8" xfId="0" applyFont="1" applyFill="1" applyBorder="1" applyAlignment="1">
      <alignment horizontal="center" vertical="center"/>
    </xf>
    <xf numFmtId="2" fontId="52" fillId="4" borderId="8" xfId="0" applyNumberFormat="1" applyFont="1" applyFill="1" applyBorder="1" applyAlignment="1">
      <alignment horizontal="center" vertical="center"/>
    </xf>
    <xf numFmtId="2" fontId="52" fillId="4" borderId="8" xfId="0" applyNumberFormat="1" applyFont="1" applyFill="1" applyBorder="1" applyAlignment="1" applyProtection="1">
      <alignment horizontal="center" vertical="center"/>
      <protection locked="0"/>
    </xf>
    <xf numFmtId="166" fontId="52" fillId="4" borderId="8" xfId="0" applyNumberFormat="1" applyFont="1" applyFill="1" applyBorder="1" applyAlignment="1">
      <alignment horizontal="center" vertical="center"/>
    </xf>
    <xf numFmtId="4" fontId="52" fillId="4" borderId="8" xfId="0" applyNumberFormat="1" applyFont="1" applyFill="1" applyBorder="1" applyAlignment="1">
      <alignment horizontal="center" vertical="center"/>
    </xf>
    <xf numFmtId="40" fontId="52" fillId="4" borderId="2" xfId="0" applyNumberFormat="1" applyFont="1" applyFill="1" applyBorder="1" applyAlignment="1">
      <alignment horizontal="center" vertical="center"/>
    </xf>
    <xf numFmtId="14" fontId="52" fillId="4" borderId="8" xfId="0" applyNumberFormat="1" applyFont="1" applyFill="1" applyBorder="1" applyAlignment="1">
      <alignment horizontal="center" vertical="center"/>
    </xf>
    <xf numFmtId="0" fontId="53" fillId="0" borderId="0" xfId="0" applyFont="1"/>
    <xf numFmtId="164" fontId="54" fillId="0" borderId="0" xfId="0" applyNumberFormat="1" applyFont="1" applyAlignment="1">
      <alignment horizontal="center"/>
    </xf>
    <xf numFmtId="0" fontId="55" fillId="0" borderId="0" xfId="0" applyFont="1"/>
    <xf numFmtId="2" fontId="54" fillId="0" borderId="0" xfId="0" applyNumberFormat="1" applyFont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0" borderId="17" xfId="0" applyFont="1" applyBorder="1" applyAlignment="1">
      <alignment horizontal="center" vertical="center"/>
    </xf>
    <xf numFmtId="0" fontId="58" fillId="0" borderId="17" xfId="0" applyFont="1" applyBorder="1" applyAlignment="1">
      <alignment horizontal="center" vertical="center"/>
    </xf>
    <xf numFmtId="3" fontId="59" fillId="0" borderId="14" xfId="0" applyNumberFormat="1" applyFont="1" applyBorder="1" applyAlignment="1">
      <alignment horizontal="center" vertical="center"/>
    </xf>
    <xf numFmtId="0" fontId="60" fillId="0" borderId="7" xfId="0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3" fontId="59" fillId="0" borderId="7" xfId="0" applyNumberFormat="1" applyFont="1" applyBorder="1" applyAlignment="1">
      <alignment horizontal="center" vertical="center"/>
    </xf>
    <xf numFmtId="164" fontId="59" fillId="0" borderId="7" xfId="0" applyNumberFormat="1" applyFont="1" applyBorder="1" applyAlignment="1">
      <alignment horizontal="center" vertical="center"/>
    </xf>
    <xf numFmtId="2" fontId="59" fillId="0" borderId="7" xfId="0" applyNumberFormat="1" applyFont="1" applyBorder="1" applyAlignment="1">
      <alignment horizontal="center" vertical="center"/>
    </xf>
    <xf numFmtId="2" fontId="56" fillId="2" borderId="0" xfId="0" applyNumberFormat="1" applyFont="1" applyFill="1" applyAlignment="1">
      <alignment horizontal="center" vertical="center"/>
    </xf>
    <xf numFmtId="0" fontId="58" fillId="0" borderId="9" xfId="0" applyFont="1" applyBorder="1" applyAlignment="1">
      <alignment horizontal="center" vertical="center"/>
    </xf>
    <xf numFmtId="164" fontId="59" fillId="0" borderId="16" xfId="0" applyNumberFormat="1" applyFont="1" applyBorder="1" applyAlignment="1">
      <alignment horizontal="center" vertical="center"/>
    </xf>
    <xf numFmtId="0" fontId="60" fillId="0" borderId="16" xfId="0" applyFont="1" applyBorder="1" applyAlignment="1">
      <alignment horizontal="center" vertical="center"/>
    </xf>
    <xf numFmtId="164" fontId="56" fillId="2" borderId="0" xfId="0" applyNumberFormat="1" applyFont="1" applyFill="1" applyAlignment="1">
      <alignment horizontal="center" vertical="center"/>
    </xf>
    <xf numFmtId="0" fontId="54" fillId="0" borderId="37" xfId="0" applyFont="1" applyBorder="1" applyAlignment="1">
      <alignment horizontal="center"/>
    </xf>
    <xf numFmtId="0" fontId="54" fillId="0" borderId="0" xfId="0" applyFont="1" applyAlignment="1">
      <alignment horizontal="center"/>
    </xf>
    <xf numFmtId="164" fontId="54" fillId="0" borderId="45" xfId="0" applyNumberFormat="1" applyFont="1" applyBorder="1" applyAlignment="1">
      <alignment horizontal="center"/>
    </xf>
    <xf numFmtId="0" fontId="54" fillId="0" borderId="44" xfId="0" applyFont="1" applyBorder="1" applyAlignment="1">
      <alignment horizontal="center"/>
    </xf>
    <xf numFmtId="0" fontId="54" fillId="0" borderId="34" xfId="0" applyFont="1" applyBorder="1" applyAlignment="1">
      <alignment horizontal="center"/>
    </xf>
    <xf numFmtId="2" fontId="54" fillId="0" borderId="45" xfId="0" applyNumberFormat="1" applyFont="1" applyBorder="1" applyAlignment="1">
      <alignment horizontal="center"/>
    </xf>
    <xf numFmtId="4" fontId="54" fillId="0" borderId="45" xfId="0" applyNumberFormat="1" applyFont="1" applyBorder="1" applyAlignment="1">
      <alignment horizontal="center"/>
    </xf>
    <xf numFmtId="0" fontId="39" fillId="4" borderId="35" xfId="1" applyFont="1" applyFill="1" applyBorder="1" applyAlignment="1">
      <alignment horizontal="center"/>
    </xf>
    <xf numFmtId="0" fontId="40" fillId="5" borderId="23" xfId="0" applyFont="1" applyFill="1" applyBorder="1" applyAlignment="1">
      <alignment horizontal="center"/>
    </xf>
    <xf numFmtId="0" fontId="37" fillId="5" borderId="20" xfId="0" applyFont="1" applyFill="1" applyBorder="1" applyAlignment="1">
      <alignment horizontal="center"/>
    </xf>
    <xf numFmtId="0" fontId="40" fillId="5" borderId="38" xfId="0" applyFont="1" applyFill="1" applyBorder="1" applyAlignment="1">
      <alignment horizontal="center"/>
    </xf>
    <xf numFmtId="0" fontId="40" fillId="5" borderId="39" xfId="0" applyFont="1" applyFill="1" applyBorder="1"/>
    <xf numFmtId="0" fontId="0" fillId="4" borderId="0" xfId="0" applyFill="1"/>
    <xf numFmtId="0" fontId="62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63" fillId="7" borderId="30" xfId="0" applyFont="1" applyFill="1" applyBorder="1" applyAlignment="1">
      <alignment horizontal="center"/>
    </xf>
    <xf numFmtId="0" fontId="63" fillId="7" borderId="4" xfId="0" applyFont="1" applyFill="1" applyBorder="1" applyAlignment="1">
      <alignment horizontal="center"/>
    </xf>
    <xf numFmtId="0" fontId="64" fillId="0" borderId="11" xfId="0" applyFont="1" applyBorder="1" applyAlignment="1">
      <alignment horizontal="center"/>
    </xf>
    <xf numFmtId="0" fontId="64" fillId="0" borderId="8" xfId="0" applyFont="1" applyBorder="1" applyAlignment="1">
      <alignment horizontal="center"/>
    </xf>
    <xf numFmtId="0" fontId="49" fillId="0" borderId="41" xfId="0" applyFont="1" applyBorder="1" applyAlignment="1">
      <alignment horizontal="center"/>
    </xf>
    <xf numFmtId="0" fontId="49" fillId="0" borderId="40" xfId="0" applyFont="1" applyBorder="1" applyAlignment="1">
      <alignment horizontal="center"/>
    </xf>
    <xf numFmtId="0" fontId="63" fillId="5" borderId="4" xfId="0" applyFont="1" applyFill="1" applyBorder="1" applyAlignment="1">
      <alignment horizontal="center"/>
    </xf>
    <xf numFmtId="0" fontId="63" fillId="5" borderId="5" xfId="0" applyFont="1" applyFill="1" applyBorder="1" applyAlignment="1">
      <alignment horizontal="center"/>
    </xf>
    <xf numFmtId="0" fontId="65" fillId="8" borderId="30" xfId="0" applyFont="1" applyFill="1" applyBorder="1" applyAlignment="1">
      <alignment horizontal="center"/>
    </xf>
    <xf numFmtId="165" fontId="65" fillId="8" borderId="4" xfId="0" applyNumberFormat="1" applyFont="1" applyFill="1" applyBorder="1" applyAlignment="1">
      <alignment horizontal="right"/>
    </xf>
    <xf numFmtId="0" fontId="17" fillId="2" borderId="2" xfId="0" applyFont="1" applyFill="1" applyBorder="1" applyAlignment="1">
      <alignment horizontal="right" vertical="center" wrapText="1"/>
    </xf>
    <xf numFmtId="0" fontId="49" fillId="0" borderId="6" xfId="0" applyFont="1" applyBorder="1" applyAlignment="1">
      <alignment horizontal="center"/>
    </xf>
    <xf numFmtId="0" fontId="64" fillId="0" borderId="26" xfId="0" applyFont="1" applyBorder="1" applyAlignment="1">
      <alignment horizontal="center"/>
    </xf>
    <xf numFmtId="0" fontId="49" fillId="0" borderId="1" xfId="0" applyFont="1" applyBorder="1" applyAlignment="1">
      <alignment horizontal="center"/>
    </xf>
    <xf numFmtId="0" fontId="65" fillId="5" borderId="4" xfId="0" applyFont="1" applyFill="1" applyBorder="1"/>
    <xf numFmtId="0" fontId="65" fillId="8" borderId="13" xfId="0" applyFont="1" applyFill="1" applyBorder="1" applyAlignment="1">
      <alignment horizontal="center"/>
    </xf>
    <xf numFmtId="0" fontId="66" fillId="5" borderId="46" xfId="0" applyFont="1" applyFill="1" applyBorder="1"/>
    <xf numFmtId="0" fontId="65" fillId="5" borderId="3" xfId="0" applyFont="1" applyFill="1" applyBorder="1" applyAlignment="1">
      <alignment horizontal="center"/>
    </xf>
    <xf numFmtId="165" fontId="65" fillId="8" borderId="46" xfId="0" applyNumberFormat="1" applyFont="1" applyFill="1" applyBorder="1" applyAlignment="1">
      <alignment horizontal="center"/>
    </xf>
    <xf numFmtId="0" fontId="65" fillId="5" borderId="4" xfId="0" applyFont="1" applyFill="1" applyBorder="1" applyAlignment="1">
      <alignment horizontal="center"/>
    </xf>
    <xf numFmtId="0" fontId="65" fillId="5" borderId="46" xfId="0" applyFont="1" applyFill="1" applyBorder="1" applyAlignment="1">
      <alignment horizontal="center"/>
    </xf>
    <xf numFmtId="0" fontId="64" fillId="0" borderId="33" xfId="0" applyFont="1" applyBorder="1" applyAlignment="1">
      <alignment horizontal="center"/>
    </xf>
    <xf numFmtId="0" fontId="64" fillId="5" borderId="4" xfId="0" applyFont="1" applyFill="1" applyBorder="1" applyAlignment="1">
      <alignment horizontal="center"/>
    </xf>
    <xf numFmtId="0" fontId="37" fillId="0" borderId="19" xfId="0" applyFont="1" applyBorder="1" applyAlignment="1">
      <alignment horizontal="center"/>
    </xf>
    <xf numFmtId="0" fontId="65" fillId="7" borderId="30" xfId="0" applyFont="1" applyFill="1" applyBorder="1" applyAlignment="1">
      <alignment horizontal="center"/>
    </xf>
    <xf numFmtId="49" fontId="17" fillId="0" borderId="48" xfId="0" applyNumberFormat="1" applyFont="1" applyBorder="1"/>
    <xf numFmtId="1" fontId="17" fillId="0" borderId="26" xfId="0" applyNumberFormat="1" applyFont="1" applyBorder="1" applyAlignment="1">
      <alignment horizontal="center"/>
    </xf>
    <xf numFmtId="1" fontId="17" fillId="0" borderId="24" xfId="0" applyNumberFormat="1" applyFont="1" applyBorder="1" applyAlignment="1">
      <alignment horizontal="right"/>
    </xf>
    <xf numFmtId="49" fontId="17" fillId="0" borderId="1" xfId="0" applyNumberFormat="1" applyFont="1" applyBorder="1"/>
    <xf numFmtId="1" fontId="17" fillId="0" borderId="8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right"/>
    </xf>
    <xf numFmtId="0" fontId="15" fillId="0" borderId="0" xfId="0" applyFont="1"/>
    <xf numFmtId="0" fontId="12" fillId="4" borderId="1" xfId="0" applyFont="1" applyFill="1" applyBorder="1" applyAlignment="1">
      <alignment vertical="center"/>
    </xf>
    <xf numFmtId="0" fontId="15" fillId="4" borderId="0" xfId="0" applyFont="1" applyFill="1"/>
    <xf numFmtId="0" fontId="40" fillId="4" borderId="0" xfId="0" applyFont="1" applyFill="1" applyAlignment="1">
      <alignment horizontal="center"/>
    </xf>
    <xf numFmtId="0" fontId="26" fillId="3" borderId="18" xfId="0" applyFont="1" applyFill="1" applyBorder="1" applyAlignment="1">
      <alignment horizontal="center" vertical="center"/>
    </xf>
    <xf numFmtId="0" fontId="51" fillId="4" borderId="49" xfId="0" applyFont="1" applyFill="1" applyBorder="1" applyAlignment="1">
      <alignment horizontal="center" vertical="center"/>
    </xf>
    <xf numFmtId="0" fontId="51" fillId="4" borderId="50" xfId="0" applyFont="1" applyFill="1" applyBorder="1" applyAlignment="1">
      <alignment horizontal="center" vertical="center"/>
    </xf>
    <xf numFmtId="0" fontId="50" fillId="4" borderId="42" xfId="0" applyFont="1" applyFill="1" applyBorder="1" applyAlignment="1">
      <alignment horizontal="center" vertical="center"/>
    </xf>
    <xf numFmtId="0" fontId="20" fillId="4" borderId="48" xfId="0" applyFont="1" applyFill="1" applyBorder="1" applyAlignment="1">
      <alignment horizontal="center"/>
    </xf>
    <xf numFmtId="0" fontId="25" fillId="4" borderId="26" xfId="0" applyFont="1" applyFill="1" applyBorder="1" applyAlignment="1">
      <alignment horizontal="right"/>
    </xf>
    <xf numFmtId="0" fontId="25" fillId="0" borderId="26" xfId="0" applyFont="1" applyBorder="1" applyAlignment="1">
      <alignment horizontal="right"/>
    </xf>
    <xf numFmtId="0" fontId="25" fillId="0" borderId="24" xfId="0" applyFont="1" applyBorder="1" applyAlignment="1">
      <alignment horizontal="right"/>
    </xf>
    <xf numFmtId="0" fontId="64" fillId="0" borderId="11" xfId="0" applyFont="1" applyBorder="1"/>
    <xf numFmtId="0" fontId="64" fillId="0" borderId="12" xfId="0" applyFont="1" applyBorder="1"/>
    <xf numFmtId="0" fontId="64" fillId="0" borderId="8" xfId="0" applyFont="1" applyBorder="1"/>
    <xf numFmtId="0" fontId="64" fillId="0" borderId="2" xfId="0" applyFont="1" applyBorder="1"/>
    <xf numFmtId="0" fontId="64" fillId="0" borderId="33" xfId="0" applyFont="1" applyBorder="1"/>
    <xf numFmtId="0" fontId="64" fillId="0" borderId="32" xfId="0" applyFont="1" applyBorder="1"/>
    <xf numFmtId="0" fontId="64" fillId="5" borderId="4" xfId="0" applyFont="1" applyFill="1" applyBorder="1"/>
    <xf numFmtId="0" fontId="67" fillId="5" borderId="4" xfId="0" applyFont="1" applyFill="1" applyBorder="1"/>
    <xf numFmtId="0" fontId="64" fillId="5" borderId="5" xfId="0" applyFont="1" applyFill="1" applyBorder="1"/>
    <xf numFmtId="0" fontId="64" fillId="0" borderId="26" xfId="0" applyFont="1" applyBorder="1"/>
    <xf numFmtId="0" fontId="64" fillId="0" borderId="24" xfId="0" applyFont="1" applyBorder="1"/>
    <xf numFmtId="0" fontId="68" fillId="0" borderId="11" xfId="0" applyFont="1" applyBorder="1" applyAlignment="1">
      <alignment horizontal="center"/>
    </xf>
    <xf numFmtId="0" fontId="68" fillId="0" borderId="8" xfId="0" applyFont="1" applyBorder="1" applyAlignment="1">
      <alignment horizontal="center"/>
    </xf>
    <xf numFmtId="0" fontId="68" fillId="0" borderId="33" xfId="0" applyFont="1" applyBorder="1" applyAlignment="1">
      <alignment horizontal="center"/>
    </xf>
    <xf numFmtId="0" fontId="68" fillId="5" borderId="47" xfId="0" applyFont="1" applyFill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1" xfId="0" applyFont="1" applyBorder="1" applyAlignment="1">
      <alignment horizontal="right"/>
    </xf>
    <xf numFmtId="0" fontId="68" fillId="0" borderId="8" xfId="0" applyFont="1" applyBorder="1" applyAlignment="1">
      <alignment horizontal="right"/>
    </xf>
    <xf numFmtId="165" fontId="65" fillId="5" borderId="5" xfId="0" applyNumberFormat="1" applyFont="1" applyFill="1" applyBorder="1"/>
    <xf numFmtId="0" fontId="69" fillId="0" borderId="27" xfId="1" applyFont="1" applyBorder="1" applyAlignment="1">
      <alignment horizontal="center"/>
    </xf>
    <xf numFmtId="0" fontId="69" fillId="0" borderId="20" xfId="1" applyFont="1" applyBorder="1" applyAlignment="1">
      <alignment horizontal="center"/>
    </xf>
    <xf numFmtId="0" fontId="69" fillId="0" borderId="36" xfId="1" applyFont="1" applyBorder="1" applyAlignment="1">
      <alignment horizontal="center"/>
    </xf>
    <xf numFmtId="0" fontId="69" fillId="0" borderId="12" xfId="1" applyFont="1" applyBorder="1" applyAlignment="1">
      <alignment horizontal="center"/>
    </xf>
    <xf numFmtId="0" fontId="69" fillId="0" borderId="34" xfId="1" applyFont="1" applyBorder="1" applyAlignment="1">
      <alignment horizontal="center"/>
    </xf>
    <xf numFmtId="0" fontId="69" fillId="0" borderId="29" xfId="1" applyFont="1" applyBorder="1" applyAlignment="1">
      <alignment horizontal="center"/>
    </xf>
    <xf numFmtId="0" fontId="65" fillId="5" borderId="5" xfId="0" applyFont="1" applyFill="1" applyBorder="1"/>
    <xf numFmtId="165" fontId="65" fillId="5" borderId="22" xfId="0" applyNumberFormat="1" applyFont="1" applyFill="1" applyBorder="1"/>
    <xf numFmtId="0" fontId="65" fillId="5" borderId="4" xfId="0" applyFont="1" applyFill="1" applyBorder="1" applyAlignment="1">
      <alignment horizontal="right"/>
    </xf>
    <xf numFmtId="0" fontId="65" fillId="5" borderId="5" xfId="0" applyFont="1" applyFill="1" applyBorder="1" applyAlignment="1">
      <alignment horizontal="right"/>
    </xf>
    <xf numFmtId="0" fontId="65" fillId="5" borderId="46" xfId="0" applyFont="1" applyFill="1" applyBorder="1"/>
    <xf numFmtId="0" fontId="64" fillId="0" borderId="11" xfId="0" applyFont="1" applyBorder="1" applyAlignment="1">
      <alignment horizontal="right"/>
    </xf>
    <xf numFmtId="0" fontId="40" fillId="6" borderId="15" xfId="0" applyFont="1" applyFill="1" applyBorder="1" applyAlignment="1">
      <alignment horizontal="right" vertical="center"/>
    </xf>
    <xf numFmtId="0" fontId="12" fillId="0" borderId="6" xfId="0" applyFont="1" applyBorder="1"/>
    <xf numFmtId="0" fontId="17" fillId="0" borderId="39" xfId="0" applyFont="1" applyBorder="1"/>
    <xf numFmtId="0" fontId="40" fillId="6" borderId="15" xfId="0" applyFont="1" applyFill="1" applyBorder="1" applyAlignment="1">
      <alignment horizontal="center" vertical="center"/>
    </xf>
    <xf numFmtId="0" fontId="40" fillId="6" borderId="45" xfId="0" applyFont="1" applyFill="1" applyBorder="1" applyAlignment="1">
      <alignment horizontal="right" vertical="center"/>
    </xf>
    <xf numFmtId="0" fontId="64" fillId="0" borderId="51" xfId="0" applyFont="1" applyBorder="1" applyAlignment="1">
      <alignment horizontal="center"/>
    </xf>
    <xf numFmtId="0" fontId="64" fillId="0" borderId="51" xfId="0" applyFont="1" applyBorder="1"/>
    <xf numFmtId="0" fontId="64" fillId="0" borderId="39" xfId="0" applyFont="1" applyBorder="1"/>
    <xf numFmtId="0" fontId="68" fillId="0" borderId="51" xfId="0" applyFont="1" applyBorder="1" applyAlignment="1">
      <alignment horizontal="center"/>
    </xf>
    <xf numFmtId="0" fontId="49" fillId="9" borderId="13" xfId="0" applyFont="1" applyFill="1" applyBorder="1" applyAlignment="1">
      <alignment horizontal="center"/>
    </xf>
    <xf numFmtId="0" fontId="70" fillId="5" borderId="46" xfId="0" applyFont="1" applyFill="1" applyBorder="1" applyAlignment="1">
      <alignment horizontal="center"/>
    </xf>
    <xf numFmtId="165" fontId="64" fillId="9" borderId="46" xfId="0" applyNumberFormat="1" applyFont="1" applyFill="1" applyBorder="1" applyAlignment="1">
      <alignment horizontal="center"/>
    </xf>
    <xf numFmtId="0" fontId="64" fillId="4" borderId="46" xfId="0" applyFont="1" applyFill="1" applyBorder="1" applyAlignment="1">
      <alignment horizontal="center"/>
    </xf>
    <xf numFmtId="165" fontId="63" fillId="4" borderId="22" xfId="0" applyNumberFormat="1" applyFont="1" applyFill="1" applyBorder="1"/>
    <xf numFmtId="0" fontId="64" fillId="4" borderId="46" xfId="0" applyFont="1" applyFill="1" applyBorder="1"/>
    <xf numFmtId="165" fontId="72" fillId="4" borderId="46" xfId="0" applyNumberFormat="1" applyFont="1" applyFill="1" applyBorder="1"/>
    <xf numFmtId="0" fontId="71" fillId="5" borderId="46" xfId="0" applyFont="1" applyFill="1" applyBorder="1" applyAlignment="1">
      <alignment horizontal="center"/>
    </xf>
    <xf numFmtId="0" fontId="73" fillId="8" borderId="13" xfId="0" applyFont="1" applyFill="1" applyBorder="1" applyAlignment="1">
      <alignment horizontal="center"/>
    </xf>
    <xf numFmtId="0" fontId="49" fillId="10" borderId="3" xfId="1" applyFont="1" applyFill="1" applyBorder="1" applyAlignment="1">
      <alignment horizontal="center" vertical="center" wrapText="1"/>
    </xf>
    <xf numFmtId="0" fontId="49" fillId="10" borderId="31" xfId="1" applyFont="1" applyFill="1" applyBorder="1" applyAlignment="1">
      <alignment horizontal="center" vertical="center" wrapText="1"/>
    </xf>
    <xf numFmtId="0" fontId="49" fillId="10" borderId="5" xfId="1" applyFont="1" applyFill="1" applyBorder="1" applyAlignment="1">
      <alignment horizontal="center" vertical="center" wrapText="1"/>
    </xf>
    <xf numFmtId="0" fontId="48" fillId="10" borderId="15" xfId="1" applyFont="1" applyFill="1" applyBorder="1" applyAlignment="1">
      <alignment horizontal="center"/>
    </xf>
    <xf numFmtId="0" fontId="48" fillId="10" borderId="37" xfId="1" applyFont="1" applyFill="1" applyBorder="1" applyAlignment="1">
      <alignment horizontal="center"/>
    </xf>
    <xf numFmtId="0" fontId="48" fillId="10" borderId="34" xfId="1" applyFont="1" applyFill="1" applyBorder="1" applyAlignment="1">
      <alignment horizontal="center"/>
    </xf>
    <xf numFmtId="0" fontId="48" fillId="10" borderId="29" xfId="1" applyFont="1" applyFill="1" applyBorder="1" applyAlignment="1">
      <alignment horizontal="center"/>
    </xf>
    <xf numFmtId="0" fontId="12" fillId="3" borderId="35" xfId="0" applyFont="1" applyFill="1" applyBorder="1" applyAlignment="1">
      <alignment horizontal="center"/>
    </xf>
    <xf numFmtId="1" fontId="12" fillId="5" borderId="29" xfId="0" applyNumberFormat="1" applyFont="1" applyFill="1" applyBorder="1"/>
    <xf numFmtId="0" fontId="22" fillId="3" borderId="52" xfId="0" applyFont="1" applyFill="1" applyBorder="1" applyAlignment="1">
      <alignment horizontal="center"/>
    </xf>
    <xf numFmtId="0" fontId="22" fillId="3" borderId="14" xfId="0" applyFont="1" applyFill="1" applyBorder="1" applyAlignment="1">
      <alignment horizontal="center"/>
    </xf>
    <xf numFmtId="0" fontId="22" fillId="3" borderId="45" xfId="0" applyFont="1" applyFill="1" applyBorder="1" applyAlignment="1">
      <alignment horizontal="center"/>
    </xf>
    <xf numFmtId="0" fontId="22" fillId="3" borderId="16" xfId="0" applyFont="1" applyFill="1" applyBorder="1"/>
    <xf numFmtId="0" fontId="20" fillId="0" borderId="48" xfId="0" applyFont="1" applyBorder="1"/>
    <xf numFmtId="0" fontId="17" fillId="0" borderId="26" xfId="0" applyFont="1" applyBorder="1" applyAlignment="1">
      <alignment horizontal="right" vertical="center"/>
    </xf>
    <xf numFmtId="0" fontId="17" fillId="2" borderId="26" xfId="0" applyFont="1" applyFill="1" applyBorder="1" applyAlignment="1">
      <alignment horizontal="right" vertical="center" wrapText="1"/>
    </xf>
    <xf numFmtId="0" fontId="17" fillId="2" borderId="26" xfId="0" applyFont="1" applyFill="1" applyBorder="1" applyAlignment="1">
      <alignment horizontal="right" vertical="center" wrapText="1" shrinkToFit="1"/>
    </xf>
    <xf numFmtId="0" fontId="17" fillId="2" borderId="24" xfId="0" applyFont="1" applyFill="1" applyBorder="1" applyAlignment="1">
      <alignment horizontal="right" vertical="center" wrapText="1"/>
    </xf>
    <xf numFmtId="0" fontId="40" fillId="5" borderId="35" xfId="0" applyFont="1" applyFill="1" applyBorder="1" applyAlignment="1">
      <alignment horizontal="center" vertical="center"/>
    </xf>
    <xf numFmtId="0" fontId="37" fillId="5" borderId="37" xfId="0" applyFont="1" applyFill="1" applyBorder="1" applyAlignment="1">
      <alignment horizontal="right" vertical="center"/>
    </xf>
    <xf numFmtId="0" fontId="37" fillId="3" borderId="37" xfId="0" applyFont="1" applyFill="1" applyBorder="1" applyAlignment="1">
      <alignment horizontal="center" vertical="center"/>
    </xf>
    <xf numFmtId="0" fontId="26" fillId="3" borderId="37" xfId="0" applyFont="1" applyFill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49" fontId="17" fillId="5" borderId="0" xfId="0" applyNumberFormat="1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4" borderId="0" xfId="0" applyNumberFormat="1" applyFont="1" applyFill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50" fillId="4" borderId="53" xfId="0" applyFont="1" applyFill="1" applyBorder="1" applyAlignment="1">
      <alignment horizontal="center" vertical="center"/>
    </xf>
    <xf numFmtId="0" fontId="51" fillId="4" borderId="54" xfId="0" applyFont="1" applyFill="1" applyBorder="1" applyAlignment="1">
      <alignment horizontal="center" vertical="center"/>
    </xf>
    <xf numFmtId="164" fontId="52" fillId="4" borderId="38" xfId="0" applyNumberFormat="1" applyFont="1" applyFill="1" applyBorder="1" applyAlignment="1">
      <alignment horizontal="center" vertical="center"/>
    </xf>
    <xf numFmtId="164" fontId="52" fillId="4" borderId="51" xfId="0" applyNumberFormat="1" applyFont="1" applyFill="1" applyBorder="1" applyAlignment="1">
      <alignment horizontal="center" vertical="center"/>
    </xf>
    <xf numFmtId="40" fontId="52" fillId="4" borderId="51" xfId="0" applyNumberFormat="1" applyFont="1" applyFill="1" applyBorder="1" applyAlignment="1">
      <alignment horizontal="center" vertical="center"/>
    </xf>
    <xf numFmtId="0" fontId="52" fillId="4" borderId="51" xfId="0" applyFont="1" applyFill="1" applyBorder="1" applyAlignment="1">
      <alignment horizontal="center" vertical="center"/>
    </xf>
    <xf numFmtId="2" fontId="52" fillId="4" borderId="51" xfId="0" applyNumberFormat="1" applyFont="1" applyFill="1" applyBorder="1" applyAlignment="1" applyProtection="1">
      <alignment horizontal="center" vertical="center"/>
      <protection locked="0"/>
    </xf>
    <xf numFmtId="166" fontId="52" fillId="4" borderId="51" xfId="0" applyNumberFormat="1" applyFont="1" applyFill="1" applyBorder="1" applyAlignment="1">
      <alignment horizontal="center" vertical="center"/>
    </xf>
    <xf numFmtId="4" fontId="52" fillId="4" borderId="51" xfId="0" applyNumberFormat="1" applyFont="1" applyFill="1" applyBorder="1" applyAlignment="1">
      <alignment horizontal="center" vertical="center"/>
    </xf>
    <xf numFmtId="40" fontId="52" fillId="4" borderId="39" xfId="0" applyNumberFormat="1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/>
    </xf>
    <xf numFmtId="0" fontId="66" fillId="4" borderId="2" xfId="0" applyFont="1" applyFill="1" applyBorder="1" applyAlignment="1">
      <alignment horizontal="right"/>
    </xf>
    <xf numFmtId="49" fontId="49" fillId="4" borderId="1" xfId="0" applyNumberFormat="1" applyFont="1" applyFill="1" applyBorder="1" applyAlignment="1">
      <alignment horizontal="center"/>
    </xf>
    <xf numFmtId="0" fontId="64" fillId="0" borderId="37" xfId="0" applyFont="1" applyBorder="1" applyAlignment="1">
      <alignment horizontal="center"/>
    </xf>
    <xf numFmtId="0" fontId="64" fillId="0" borderId="37" xfId="0" applyFont="1" applyBorder="1"/>
    <xf numFmtId="0" fontId="64" fillId="0" borderId="29" xfId="0" applyFont="1" applyBorder="1"/>
    <xf numFmtId="0" fontId="68" fillId="0" borderId="37" xfId="0" applyFont="1" applyBorder="1" applyAlignment="1">
      <alignment horizontal="center"/>
    </xf>
    <xf numFmtId="0" fontId="49" fillId="0" borderId="53" xfId="0" applyFont="1" applyBorder="1" applyAlignment="1">
      <alignment horizontal="center"/>
    </xf>
    <xf numFmtId="0" fontId="64" fillId="0" borderId="8" xfId="0" applyFont="1" applyBorder="1" applyAlignment="1">
      <alignment horizontal="right"/>
    </xf>
    <xf numFmtId="0" fontId="68" fillId="0" borderId="37" xfId="0" applyFont="1" applyBorder="1" applyAlignment="1">
      <alignment horizontal="right"/>
    </xf>
    <xf numFmtId="0" fontId="64" fillId="0" borderId="37" xfId="0" applyFont="1" applyBorder="1" applyAlignment="1">
      <alignment horizontal="right"/>
    </xf>
    <xf numFmtId="49" fontId="17" fillId="0" borderId="35" xfId="0" applyNumberFormat="1" applyFont="1" applyBorder="1"/>
    <xf numFmtId="1" fontId="17" fillId="0" borderId="37" xfId="0" applyNumberFormat="1" applyFont="1" applyBorder="1" applyAlignment="1">
      <alignment horizontal="center"/>
    </xf>
    <xf numFmtId="1" fontId="17" fillId="0" borderId="29" xfId="0" applyNumberFormat="1" applyFont="1" applyBorder="1" applyAlignment="1">
      <alignment horizontal="right"/>
    </xf>
    <xf numFmtId="22" fontId="17" fillId="0" borderId="0" xfId="0" applyNumberFormat="1" applyFont="1" applyAlignment="1">
      <alignment horizontal="center" vertical="center"/>
    </xf>
    <xf numFmtId="22" fontId="17" fillId="5" borderId="0" xfId="0" applyNumberFormat="1" applyFont="1" applyFill="1" applyAlignment="1">
      <alignment horizontal="center" vertical="center"/>
    </xf>
    <xf numFmtId="22" fontId="17" fillId="4" borderId="0" xfId="0" applyNumberFormat="1" applyFont="1" applyFill="1" applyAlignment="1">
      <alignment horizontal="center" vertical="center"/>
    </xf>
    <xf numFmtId="166" fontId="17" fillId="0" borderId="0" xfId="0" applyNumberFormat="1" applyFont="1" applyAlignment="1">
      <alignment horizontal="center" vertical="center"/>
    </xf>
    <xf numFmtId="166" fontId="17" fillId="5" borderId="0" xfId="0" applyNumberFormat="1" applyFont="1" applyFill="1" applyAlignment="1">
      <alignment horizontal="center" vertical="center"/>
    </xf>
    <xf numFmtId="166" fontId="17" fillId="4" borderId="0" xfId="0" applyNumberFormat="1" applyFont="1" applyFill="1" applyAlignment="1">
      <alignment horizontal="center" vertical="center"/>
    </xf>
    <xf numFmtId="14" fontId="17" fillId="5" borderId="0" xfId="0" applyNumberFormat="1" applyFont="1" applyFill="1" applyAlignment="1">
      <alignment horizontal="center" vertical="center"/>
    </xf>
    <xf numFmtId="49" fontId="43" fillId="4" borderId="0" xfId="0" applyNumberFormat="1" applyFont="1" applyFill="1" applyAlignment="1">
      <alignment horizontal="center" vertical="center"/>
    </xf>
    <xf numFmtId="166" fontId="43" fillId="4" borderId="0" xfId="0" applyNumberFormat="1" applyFont="1" applyFill="1" applyAlignment="1">
      <alignment horizontal="center" vertical="center"/>
    </xf>
    <xf numFmtId="0" fontId="43" fillId="4" borderId="0" xfId="0" applyFont="1" applyFill="1" applyAlignment="1">
      <alignment horizontal="center" vertical="center"/>
    </xf>
    <xf numFmtId="166" fontId="22" fillId="5" borderId="0" xfId="0" applyNumberFormat="1" applyFont="1" applyFill="1" applyAlignment="1">
      <alignment horizontal="center" vertical="center"/>
    </xf>
    <xf numFmtId="166" fontId="22" fillId="5" borderId="9" xfId="0" applyNumberFormat="1" applyFont="1" applyFill="1" applyBorder="1" applyAlignment="1">
      <alignment horizontal="center" vertical="center"/>
    </xf>
    <xf numFmtId="0" fontId="22" fillId="5" borderId="16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57" fillId="0" borderId="6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0" fontId="57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30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/>
    </xf>
    <xf numFmtId="0" fontId="37" fillId="0" borderId="17" xfId="0" applyFont="1" applyBorder="1" applyAlignment="1">
      <alignment horizontal="center"/>
    </xf>
    <xf numFmtId="0" fontId="37" fillId="0" borderId="14" xfId="0" applyFont="1" applyBorder="1" applyAlignment="1">
      <alignment horizontal="center"/>
    </xf>
    <xf numFmtId="0" fontId="40" fillId="0" borderId="13" xfId="0" applyFont="1" applyBorder="1" applyAlignment="1">
      <alignment horizontal="center"/>
    </xf>
    <xf numFmtId="0" fontId="40" fillId="0" borderId="17" xfId="0" applyFont="1" applyBorder="1" applyAlignment="1">
      <alignment horizontal="center"/>
    </xf>
    <xf numFmtId="0" fontId="40" fillId="0" borderId="14" xfId="0" applyFont="1" applyBorder="1" applyAlignment="1">
      <alignment horizontal="center"/>
    </xf>
  </cellXfs>
  <cellStyles count="14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9" xr:uid="{00000000-0005-0000-0000-000004000000}"/>
    <cellStyle name="Normal 2 2 2 3" xfId="11" xr:uid="{00000000-0005-0000-0000-000005000000}"/>
    <cellStyle name="Normal 2 2 2 4" xfId="13" xr:uid="{00000000-0005-0000-0000-000006000000}"/>
    <cellStyle name="Normal 2 2 3" xfId="7" xr:uid="{00000000-0005-0000-0000-000007000000}"/>
    <cellStyle name="Normal 2 2 4" xfId="10" xr:uid="{00000000-0005-0000-0000-000008000000}"/>
    <cellStyle name="Normal 2 2 5" xfId="12" xr:uid="{00000000-0005-0000-0000-000009000000}"/>
    <cellStyle name="Normal 2 3" xfId="3" xr:uid="{00000000-0005-0000-0000-00000A000000}"/>
    <cellStyle name="Normal 2 4" xfId="6" xr:uid="{00000000-0005-0000-0000-00000B000000}"/>
    <cellStyle name="Normal 2 5" xfId="5" xr:uid="{00000000-0005-0000-0000-00000C000000}"/>
    <cellStyle name="Normal 2 6" xfId="8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2508"/>
      <color rgb="FFFF3300"/>
      <color rgb="FFFFFFCC"/>
      <color rgb="FF0066CC"/>
      <color rgb="FFFFFF99"/>
      <color rgb="FFFF9900"/>
      <color rgb="FFFF99CC"/>
      <color rgb="FF339966"/>
      <color rgb="FFCC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title>
      <c:tx>
        <c:rich>
          <a:bodyPr/>
          <a:lstStyle/>
          <a:p>
            <a:pPr>
              <a:defRPr lang="es-ES"/>
            </a:pPr>
            <a:endParaRPr lang="es-AR"/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PUERTO QUEQUEN</a:t>
            </a:r>
          </a:p>
          <a:p>
            <a:pPr>
              <a:defRPr lang="es-ES"/>
            </a:pPr>
            <a:endParaRPr lang="es-AR" sz="11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PRODUCTOS EXPORTADOS / IMPORTADOS </a:t>
            </a:r>
          </a:p>
          <a:p>
            <a:pPr>
              <a:defRPr lang="es-ES"/>
            </a:pPr>
            <a:endParaRPr lang="es-AR" sz="11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PERIODO:   01/06/2026 - 30/06/2026</a:t>
            </a:r>
          </a:p>
          <a:p>
            <a:pPr>
              <a:defRPr lang="es-ES"/>
            </a:pPr>
            <a:endParaRPr lang="es-AR"/>
          </a:p>
        </c:rich>
      </c:tx>
      <c:layout>
        <c:manualLayout>
          <c:xMode val="edge"/>
          <c:yMode val="edge"/>
          <c:x val="0.18844236279159124"/>
          <c:y val="1.1155759962790562E-3"/>
        </c:manualLayout>
      </c:layout>
      <c:overlay val="0"/>
    </c:title>
    <c:autoTitleDeleted val="0"/>
    <c:view3D>
      <c:rotX val="15"/>
      <c:rotY val="162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7604695101796256E-2"/>
          <c:y val="0.32054873477992918"/>
          <c:w val="0.8900649763953391"/>
          <c:h val="0.49027435560630384"/>
        </c:manualLayout>
      </c:layout>
      <c:pie3DChart>
        <c:varyColors val="1"/>
        <c:ser>
          <c:idx val="0"/>
          <c:order val="0"/>
          <c:explosion val="20"/>
          <c:dPt>
            <c:idx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0BFA-4567-B328-3624E02AEB0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BFA-4567-B328-3624E02AEB0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2-0BFA-4567-B328-3624E02AEB0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BFA-4567-B328-3624E02AEB0A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BFA-4567-B328-3624E02AEB0A}"/>
              </c:ext>
            </c:extLst>
          </c:dPt>
          <c:dPt>
            <c:idx val="5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BFA-4567-B328-3624E02AEB0A}"/>
              </c:ext>
            </c:extLst>
          </c:dPt>
          <c:dPt>
            <c:idx val="6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BFA-4567-B328-3624E02AEB0A}"/>
              </c:ext>
            </c:extLst>
          </c:dPt>
          <c:dPt>
            <c:idx val="7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0BFA-4567-B328-3624E02AEB0A}"/>
              </c:ext>
            </c:extLst>
          </c:dPt>
          <c:dLbls>
            <c:dLbl>
              <c:idx val="0"/>
              <c:layout>
                <c:manualLayout>
                  <c:x val="-6.9423056840600197E-2"/>
                  <c:y val="0.1131382935474862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283716782184401E-2"/>
                      <c:h val="5.33831815850336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0BFA-4567-B328-3624E02AEB0A}"/>
                </c:ext>
              </c:extLst>
            </c:dLbl>
            <c:dLbl>
              <c:idx val="1"/>
              <c:layout>
                <c:manualLayout>
                  <c:x val="5.7236361182794189E-2"/>
                  <c:y val="3.95510155916348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FA-4567-B328-3624E02AEB0A}"/>
                </c:ext>
              </c:extLst>
            </c:dLbl>
            <c:dLbl>
              <c:idx val="2"/>
              <c:layout>
                <c:manualLayout>
                  <c:x val="3.1716634361530716E-2"/>
                  <c:y val="9.884218799686016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FA-4567-B328-3624E02AEB0A}"/>
                </c:ext>
              </c:extLst>
            </c:dLbl>
            <c:dLbl>
              <c:idx val="3"/>
              <c:layout>
                <c:manualLayout>
                  <c:x val="1.7988550422859701E-2"/>
                  <c:y val="6.26249383672458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FA-4567-B328-3624E02AEB0A}"/>
                </c:ext>
              </c:extLst>
            </c:dLbl>
            <c:dLbl>
              <c:idx val="4"/>
              <c:layout>
                <c:manualLayout>
                  <c:x val="1.373658246642985E-2"/>
                  <c:y val="-5.14917356978763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1856145420626261E-2"/>
                      <c:h val="5.33831815850336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0BFA-4567-B328-3624E02AEB0A}"/>
                </c:ext>
              </c:extLst>
            </c:dLbl>
            <c:dLbl>
              <c:idx val="5"/>
              <c:layout>
                <c:manualLayout>
                  <c:x val="5.3965715651365154E-2"/>
                  <c:y val="-0.1117690321692254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10221282348004"/>
                      <c:h val="5.33831815850336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0BFA-4567-B328-3624E02AEB0A}"/>
                </c:ext>
              </c:extLst>
            </c:dLbl>
            <c:dLbl>
              <c:idx val="6"/>
              <c:layout>
                <c:manualLayout>
                  <c:x val="0.15699098550859375"/>
                  <c:y val="-6.542860793387143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BFA-4567-B328-3624E02AEB0A}"/>
                </c:ext>
              </c:extLst>
            </c:dLbl>
            <c:dLbl>
              <c:idx val="7"/>
              <c:layout>
                <c:manualLayout>
                  <c:x val="-7.0034822073663947E-2"/>
                  <c:y val="-0.1027213691132408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FA-4567-B328-3624E02AEB0A}"/>
                </c:ext>
              </c:extLst>
            </c:dLbl>
            <c:dLbl>
              <c:idx val="8"/>
              <c:layout>
                <c:manualLayout>
                  <c:x val="1.9706283154720464E-2"/>
                  <c:y val="5.18346402254786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636-4E04-8718-5C7F5DFD164B}"/>
                </c:ext>
              </c:extLst>
            </c:dLbl>
            <c:dLbl>
              <c:idx val="9"/>
              <c:layout>
                <c:manualLayout>
                  <c:x val="2.9517447155574951E-2"/>
                  <c:y val="0.1247871155433387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61D-4E42-98BA-1ABA2DAE332C}"/>
                </c:ext>
              </c:extLst>
            </c:dLbl>
            <c:dLbl>
              <c:idx val="10"/>
              <c:layout>
                <c:manualLayout>
                  <c:x val="-4.6793022605697544E-2"/>
                  <c:y val="5.511066624986175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135730501898584"/>
                      <c:h val="5.33831815850336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461D-4E42-98BA-1ABA2DAE332C}"/>
                </c:ext>
              </c:extLst>
            </c:dLbl>
            <c:numFmt formatCode="General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tx1"/>
                    </a:solidFill>
                  </a:defRPr>
                </a:pPr>
                <a:endParaRPr lang="es-A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GRAFICO!$D$4:$D$13</c:f>
              <c:strCache>
                <c:ptCount val="10"/>
                <c:pt idx="0">
                  <c:v> CEBADA </c:v>
                </c:pt>
                <c:pt idx="1">
                  <c:v> ACEITE GIRASOL</c:v>
                </c:pt>
                <c:pt idx="2">
                  <c:v> PELLETS GIRASOL</c:v>
                </c:pt>
                <c:pt idx="3">
                  <c:v> SEMILLA GIRASOL</c:v>
                </c:pt>
                <c:pt idx="4">
                  <c:v> MAIZ</c:v>
                </c:pt>
                <c:pt idx="5">
                  <c:v> TRIGO</c:v>
                </c:pt>
                <c:pt idx="6">
                  <c:v> CEBADA FORRAJERA</c:v>
                </c:pt>
                <c:pt idx="7">
                  <c:v> POROTO SOJA</c:v>
                </c:pt>
                <c:pt idx="8">
                  <c:v> FERTILIZANTES</c:v>
                </c:pt>
                <c:pt idx="9">
                  <c:v> OTROS</c:v>
                </c:pt>
              </c:strCache>
            </c:strRef>
          </c:cat>
          <c:val>
            <c:numRef>
              <c:f>GRAFICO!$E$4:$E$13</c:f>
              <c:numCache>
                <c:formatCode>0</c:formatCode>
                <c:ptCount val="10"/>
                <c:pt idx="0">
                  <c:v>44895</c:v>
                </c:pt>
                <c:pt idx="1">
                  <c:v>35500</c:v>
                </c:pt>
                <c:pt idx="2">
                  <c:v>31985</c:v>
                </c:pt>
                <c:pt idx="3">
                  <c:v>33000</c:v>
                </c:pt>
                <c:pt idx="4">
                  <c:v>23012</c:v>
                </c:pt>
                <c:pt idx="5">
                  <c:v>24200</c:v>
                </c:pt>
                <c:pt idx="6">
                  <c:v>37595</c:v>
                </c:pt>
                <c:pt idx="7">
                  <c:v>246329</c:v>
                </c:pt>
                <c:pt idx="8">
                  <c:v>16581</c:v>
                </c:pt>
                <c:pt idx="9">
                  <c:v>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BFA-4567-B328-3624E02AEB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plotVisOnly val="1"/>
    <c:dispBlanksAs val="zero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 alignWithMargins="0"/>
    <c:pageMargins b="1" l="0.78740157480314954" r="0.78740157480314954" t="1" header="0" footer="0"/>
    <c:pageSetup paperSize="9" orientation="landscape" horizontalDpi="-3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EXPORTACIONES</a:t>
            </a:r>
          </a:p>
          <a:p>
            <a:pPr>
              <a:defRPr sz="1400"/>
            </a:pPr>
            <a:endParaRPr lang="en-US" sz="300" b="1"/>
          </a:p>
          <a:p>
            <a:pPr>
              <a:defRPr sz="1400"/>
            </a:pPr>
            <a:r>
              <a:rPr lang="en-US" sz="1200" b="1"/>
              <a:t>PERIODO: 01/06/2026 - 30/06/2026</a:t>
            </a:r>
          </a:p>
          <a:p>
            <a:pPr>
              <a:defRPr sz="1400"/>
            </a:pPr>
            <a:endParaRPr lang="en-US" sz="1400" b="1"/>
          </a:p>
        </c:rich>
      </c:tx>
      <c:layout>
        <c:manualLayout>
          <c:xMode val="edge"/>
          <c:yMode val="edge"/>
          <c:x val="0.29447639080491173"/>
          <c:y val="6.8442513922441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rgbClr val="CCFF99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195530417016822"/>
          <c:y val="0.22803801229613607"/>
          <c:w val="0.76218165166238094"/>
          <c:h val="0.5502300442549198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'TOTALES DESTINO'!$E$10</c:f>
              <c:strCache>
                <c:ptCount val="1"/>
                <c:pt idx="0">
                  <c:v>TONELADAS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accent1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2BB-4E7A-BD92-8D44A53B58F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2BB-4E7A-BD92-8D44A53B58F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accent3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2-C2BB-4E7A-BD92-8D44A53B58F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accent4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C2BB-4E7A-BD92-8D44A53B58F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accent5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4-C2BB-4E7A-BD92-8D44A53B58F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accent6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EF5A-4B17-992C-91D739CD1CF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1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EF5A-4B17-992C-91D739CD1CF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2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EF5A-4B17-992C-91D739CD1CF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3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EF5A-4B17-992C-91D739CD1CF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4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EF5A-4B17-992C-91D739CD1CF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5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EF5A-4B17-992C-91D739CD1CF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6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EF5A-4B17-992C-91D739CD1CF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accent1">
                    <a:lumMod val="80000"/>
                    <a:lumOff val="2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80000"/>
                    <a:lumOff val="2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EF5A-4B17-992C-91D739CD1CF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accent2">
                    <a:lumMod val="80000"/>
                    <a:lumOff val="2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80000"/>
                    <a:lumOff val="2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0-C2BB-4E7A-BD92-8D44A53B58F0}"/>
              </c:ext>
            </c:extLst>
          </c:dPt>
          <c:cat>
            <c:strRef>
              <c:f>'TOTALES DESTINO'!$D$11:$D$20</c:f>
              <c:strCache>
                <c:ptCount val="10"/>
                <c:pt idx="0">
                  <c:v>CHINA</c:v>
                </c:pt>
                <c:pt idx="1">
                  <c:v>BRASIL</c:v>
                </c:pt>
                <c:pt idx="2">
                  <c:v>ESPAÑA</c:v>
                </c:pt>
                <c:pt idx="3">
                  <c:v>TURQUIA</c:v>
                </c:pt>
                <c:pt idx="4">
                  <c:v>INDONESIA</c:v>
                </c:pt>
                <c:pt idx="5">
                  <c:v>FRANCIA</c:v>
                </c:pt>
                <c:pt idx="6">
                  <c:v>PERU</c:v>
                </c:pt>
                <c:pt idx="7">
                  <c:v>A. SAUDITA</c:v>
                </c:pt>
                <c:pt idx="8">
                  <c:v>N. ZELANDA</c:v>
                </c:pt>
                <c:pt idx="9">
                  <c:v>MALASIA</c:v>
                </c:pt>
              </c:strCache>
            </c:strRef>
          </c:cat>
          <c:val>
            <c:numRef>
              <c:f>'TOTALES DESTINO'!$E$11:$E$20</c:f>
              <c:numCache>
                <c:formatCode>General</c:formatCode>
                <c:ptCount val="10"/>
                <c:pt idx="0">
                  <c:v>283924</c:v>
                </c:pt>
                <c:pt idx="1">
                  <c:v>44895</c:v>
                </c:pt>
                <c:pt idx="2">
                  <c:v>33000</c:v>
                </c:pt>
                <c:pt idx="3">
                  <c:v>29500</c:v>
                </c:pt>
                <c:pt idx="4">
                  <c:v>24200</c:v>
                </c:pt>
                <c:pt idx="5">
                  <c:v>22771</c:v>
                </c:pt>
                <c:pt idx="6">
                  <c:v>12229</c:v>
                </c:pt>
                <c:pt idx="7">
                  <c:v>10783</c:v>
                </c:pt>
                <c:pt idx="8">
                  <c:v>9214</c:v>
                </c:pt>
                <c:pt idx="9">
                  <c:v>6000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C2BB-4E7A-BD92-8D44A53B5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gapDepth val="158"/>
        <c:shape val="box"/>
        <c:axId val="522507472"/>
        <c:axId val="1043097232"/>
        <c:axId val="0"/>
      </c:bar3DChart>
      <c:catAx>
        <c:axId val="5225074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PAISES</a:t>
                </a:r>
              </a:p>
            </c:rich>
          </c:tx>
          <c:layout>
            <c:manualLayout>
              <c:xMode val="edge"/>
              <c:yMode val="edge"/>
              <c:x val="0.41748787064707377"/>
              <c:y val="0.924501587111838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s-AR"/>
          </a:p>
        </c:txPr>
        <c:crossAx val="1043097232"/>
        <c:crosses val="autoZero"/>
        <c:auto val="1"/>
        <c:lblAlgn val="ctr"/>
        <c:lblOffset val="100"/>
        <c:noMultiLvlLbl val="0"/>
      </c:catAx>
      <c:valAx>
        <c:axId val="104309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TONELADAS</a:t>
                </a:r>
              </a:p>
            </c:rich>
          </c:tx>
          <c:layout>
            <c:manualLayout>
              <c:xMode val="edge"/>
              <c:yMode val="edge"/>
              <c:x val="1.6758779538002672E-2"/>
              <c:y val="0.435325498780331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s-AR"/>
          </a:p>
        </c:txPr>
        <c:crossAx val="522507472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2">
        <a:lumMod val="20000"/>
        <a:lumOff val="8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TONELADAS POR GIRO</a:t>
            </a:r>
          </a:p>
        </c:rich>
      </c:tx>
      <c:layout>
        <c:manualLayout>
          <c:xMode val="edge"/>
          <c:yMode val="edge"/>
          <c:x val="0.3112290026246719"/>
          <c:y val="6.018525300616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170866141732282"/>
          <c:y val="0.27813787562268999"/>
          <c:w val="0.37213845144356961"/>
          <c:h val="0.51926295550265522"/>
        </c:manualLayout>
      </c:layout>
      <c:doughnutChart>
        <c:varyColors val="1"/>
        <c:ser>
          <c:idx val="0"/>
          <c:order val="0"/>
          <c:tx>
            <c:strRef>
              <c:f>'OPERATORIA MENSUAL x GIRO'!$E$10</c:f>
              <c:strCache>
                <c:ptCount val="1"/>
                <c:pt idx="0">
                  <c:v>TONELADAS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78B-4673-A6D2-E8B88998896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78B-4673-A6D2-E8B88998896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78B-4673-A6D2-E8B88998896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78B-4673-A6D2-E8B88998896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78B-4673-A6D2-E8B88998896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78B-4673-A6D2-E8B88998896C}"/>
              </c:ext>
            </c:extLst>
          </c:dPt>
          <c:dLbls>
            <c:dLbl>
              <c:idx val="0"/>
              <c:layout>
                <c:manualLayout>
                  <c:x val="0.10277777777777777"/>
                  <c:y val="1.8518586339498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8B-4673-A6D2-E8B88998896C}"/>
                </c:ext>
              </c:extLst>
            </c:dLbl>
            <c:dLbl>
              <c:idx val="1"/>
              <c:layout>
                <c:manualLayout>
                  <c:x val="-2.7777777777778286E-3"/>
                  <c:y val="8.13953488372093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8B-4673-A6D2-E8B88998896C}"/>
                </c:ext>
              </c:extLst>
            </c:dLbl>
            <c:dLbl>
              <c:idx val="2"/>
              <c:layout>
                <c:manualLayout>
                  <c:x val="-0.11944444444444445"/>
                  <c:y val="-1.3888787157419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8B-4673-A6D2-E8B88998896C}"/>
                </c:ext>
              </c:extLst>
            </c:dLbl>
            <c:dLbl>
              <c:idx val="3"/>
              <c:layout>
                <c:manualLayout>
                  <c:x val="-0.11666666666666667"/>
                  <c:y val="-9.226393212476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8B-4673-A6D2-E8B88998896C}"/>
                </c:ext>
              </c:extLst>
            </c:dLbl>
            <c:dLbl>
              <c:idx val="4"/>
              <c:layout>
                <c:manualLayout>
                  <c:x val="-2.7777777777778798E-3"/>
                  <c:y val="-0.120560642129036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8B-4673-A6D2-E8B88998896C}"/>
                </c:ext>
              </c:extLst>
            </c:dLbl>
            <c:dLbl>
              <c:idx val="5"/>
              <c:layout>
                <c:manualLayout>
                  <c:x val="9.7222222222222127E-2"/>
                  <c:y val="-0.103891839101507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8B-4673-A6D2-E8B8899889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'OPERATORIA MENSUAL x GIRO'!$D$11:$D$16</c:f>
              <c:strCache>
                <c:ptCount val="6"/>
                <c:pt idx="0">
                  <c:v>3</c:v>
                </c:pt>
                <c:pt idx="1">
                  <c:v>1</c:v>
                </c:pt>
                <c:pt idx="2">
                  <c:v>4/5</c:v>
                </c:pt>
                <c:pt idx="3">
                  <c:v>6</c:v>
                </c:pt>
                <c:pt idx="4">
                  <c:v>10</c:v>
                </c:pt>
                <c:pt idx="5">
                  <c:v>12</c:v>
                </c:pt>
              </c:strCache>
            </c:strRef>
          </c:cat>
          <c:val>
            <c:numRef>
              <c:f>'OPERATORIA MENSUAL x GIRO'!$E$11:$E$16</c:f>
              <c:numCache>
                <c:formatCode>General</c:formatCode>
                <c:ptCount val="6"/>
                <c:pt idx="0">
                  <c:v>196758</c:v>
                </c:pt>
                <c:pt idx="1">
                  <c:v>125727</c:v>
                </c:pt>
                <c:pt idx="2">
                  <c:v>123033</c:v>
                </c:pt>
                <c:pt idx="3">
                  <c:v>35500</c:v>
                </c:pt>
                <c:pt idx="4">
                  <c:v>12776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5C-4FF1-A91D-EF7DF2E8C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legendEntry>
      <c:layout>
        <c:manualLayout>
          <c:xMode val="edge"/>
          <c:yMode val="edge"/>
          <c:x val="0.16583180227471567"/>
          <c:y val="0.89409667541557303"/>
          <c:w val="0.67944750656167974"/>
          <c:h val="7.8125546806649168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tx1"/>
          </a:solidFill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AR" sz="1025" b="1" i="0" strike="noStrike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EXPORTACION  POR BUQUES / MESES</a:t>
            </a: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AR" sz="950" b="1" i="0" strike="noStrike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PERIODO:  01/01/2026 - 30/06/2026</a:t>
            </a: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</c:rich>
      </c:tx>
      <c:layout>
        <c:manualLayout>
          <c:xMode val="edge"/>
          <c:yMode val="edge"/>
          <c:x val="0.26061337311952459"/>
          <c:y val="2.3420361599814043E-2"/>
        </c:manualLayout>
      </c:layout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0809064296260202"/>
          <c:y val="0.27049778861124962"/>
          <c:w val="0.62749065018320582"/>
          <c:h val="0.54000047940384865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noFill/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2">
                  <a:tint val="77000"/>
                </a:schemeClr>
              </a:solidFill>
              <a:ln w="9525" cap="flat" cmpd="sng" algn="ctr">
                <a:solidFill>
                  <a:schemeClr val="accent2">
                    <a:tint val="77000"/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trendline>
            <c:spPr>
              <a:ln w="9525" cap="rnd" cmpd="sng" algn="ctr">
                <a:solidFill>
                  <a:schemeClr val="tx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trendlineType val="linear"/>
            <c:dispRSqr val="0"/>
            <c:dispEq val="0"/>
          </c:trendline>
          <c:cat>
            <c:strRef>
              <c:f>'TOTAL ANUAL BUQUES'!$B$13:$B$18</c:f>
              <c:strCache>
                <c:ptCount val="6"/>
                <c:pt idx="0">
                  <c:v> ENERO</c:v>
                </c:pt>
                <c:pt idx="1">
                  <c:v> FEBRERO</c:v>
                </c:pt>
                <c:pt idx="2">
                  <c:v> MARZO</c:v>
                </c:pt>
                <c:pt idx="3">
                  <c:v> ABRIL</c:v>
                </c:pt>
                <c:pt idx="4">
                  <c:v> MAYO</c:v>
                </c:pt>
                <c:pt idx="5">
                  <c:v> JUNIO</c:v>
                </c:pt>
              </c:strCache>
            </c:strRef>
          </c:cat>
          <c:val>
            <c:numRef>
              <c:f>'TOTAL ANUAL BUQUES'!$C$13:$C$18</c:f>
              <c:numCache>
                <c:formatCode>0</c:formatCode>
                <c:ptCount val="6"/>
                <c:pt idx="0">
                  <c:v>39</c:v>
                </c:pt>
                <c:pt idx="1">
                  <c:v>21</c:v>
                </c:pt>
                <c:pt idx="2">
                  <c:v>23</c:v>
                </c:pt>
                <c:pt idx="3">
                  <c:v>15</c:v>
                </c:pt>
                <c:pt idx="4">
                  <c:v>31</c:v>
                </c:pt>
                <c:pt idx="5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DA-4C76-B7F6-74BF2A250034}"/>
            </c:ext>
          </c:extLst>
        </c:ser>
        <c:ser>
          <c:idx val="1"/>
          <c:order val="1"/>
          <c:spPr>
            <a:ln w="28575" cap="rnd" cmpd="sng" algn="ctr">
              <a:solidFill>
                <a:schemeClr val="accent1">
                  <a:lumMod val="75000"/>
                </a:schemeClr>
              </a:solidFill>
              <a:prstDash val="solid"/>
              <a:round/>
            </a:ln>
            <a:effectLst>
              <a:outerShdw blurRad="50800" dist="50800" dir="5400000" algn="ctr" rotWithShape="0">
                <a:schemeClr val="tx1"/>
              </a:outerShdw>
            </a:effectLst>
          </c:spPr>
          <c:marker>
            <c:spPr>
              <a:solidFill>
                <a:schemeClr val="accent2">
                  <a:shade val="76000"/>
                </a:schemeClr>
              </a:solidFill>
              <a:ln w="9525" cap="flat" cmpd="sng" algn="ctr">
                <a:solidFill>
                  <a:schemeClr val="accent2">
                    <a:shade val="76000"/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50800" dist="50800" dir="5400000" algn="ctr" rotWithShape="0">
                  <a:schemeClr val="tx1"/>
                </a:outerShdw>
              </a:effectLst>
            </c:spPr>
          </c:marker>
          <c:cat>
            <c:strRef>
              <c:f>'TOTAL ANUAL BUQUES'!$B$13:$B$18</c:f>
              <c:strCache>
                <c:ptCount val="6"/>
                <c:pt idx="0">
                  <c:v> ENERO</c:v>
                </c:pt>
                <c:pt idx="1">
                  <c:v> FEBRERO</c:v>
                </c:pt>
                <c:pt idx="2">
                  <c:v> MARZO</c:v>
                </c:pt>
                <c:pt idx="3">
                  <c:v> ABRIL</c:v>
                </c:pt>
                <c:pt idx="4">
                  <c:v> MAYO</c:v>
                </c:pt>
                <c:pt idx="5">
                  <c:v> JUNIO</c:v>
                </c:pt>
              </c:strCache>
            </c:strRef>
          </c:cat>
          <c:val>
            <c:numRef>
              <c:f>'TOTAL ANUAL BUQUES'!$D$13:$D$18</c:f>
              <c:numCache>
                <c:formatCode>0</c:formatCode>
                <c:ptCount val="6"/>
                <c:pt idx="0">
                  <c:v>1204775</c:v>
                </c:pt>
                <c:pt idx="1">
                  <c:v>578508</c:v>
                </c:pt>
                <c:pt idx="2">
                  <c:v>572535</c:v>
                </c:pt>
                <c:pt idx="3">
                  <c:v>229841</c:v>
                </c:pt>
                <c:pt idx="4">
                  <c:v>567101</c:v>
                </c:pt>
                <c:pt idx="5">
                  <c:v>476516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DA-4C76-B7F6-74BF2A250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34528"/>
        <c:axId val="78544896"/>
      </c:lineChart>
      <c:catAx>
        <c:axId val="7853452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lang="es-ES" sz="800" b="0" i="0" u="none" strike="noStrike" kern="1200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AR"/>
          </a:p>
        </c:txPr>
        <c:crossAx val="7854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448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ES" sz="850" b="1" i="0" u="none" strike="noStrike" kern="1200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s-AR"/>
                  <a:t>TONELADAS</a:t>
                </a:r>
              </a:p>
            </c:rich>
          </c:tx>
          <c:layout>
            <c:manualLayout>
              <c:xMode val="edge"/>
              <c:yMode val="edge"/>
              <c:x val="4.2400481336875899E-2"/>
              <c:y val="0.45598307274881239"/>
            </c:manualLayout>
          </c:layout>
          <c:overlay val="0"/>
          <c:spPr>
            <a:noFill/>
            <a:ln w="25400">
              <a:noFill/>
            </a:ln>
            <a:effectLst/>
          </c:spPr>
        </c:title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800" b="0" i="0" u="none" strike="noStrike" kern="1200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AR"/>
          </a:p>
        </c:txPr>
        <c:crossAx val="78534528"/>
        <c:crosses val="autoZero"/>
        <c:crossBetween val="between"/>
      </c:valAx>
      <c:spPr>
        <a:solidFill>
          <a:schemeClr val="bg1"/>
        </a:solidFill>
        <a:ln w="25400" cap="sq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  <a:ln w="9525" cap="flat" cmpd="sng" algn="ctr">
      <a:solidFill>
        <a:schemeClr val="accent1">
          <a:lumMod val="75000"/>
        </a:schemeClr>
      </a:solidFill>
      <a:prstDash val="solid"/>
      <a:round/>
    </a:ln>
    <a:effectLst/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  <c:printSettings>
    <c:headerFooter alignWithMargins="0"/>
    <c:pageMargins b="1" l="0.75000000000001465" r="0.75000000000001465" t="1" header="0" footer="0"/>
    <c:pageSetup paperSize="9" orientation="landscape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jpeg"/><Relationship Id="rId7" Type="http://schemas.openxmlformats.org/officeDocument/2006/relationships/customXml" Target="../ink/ink2.xml"/><Relationship Id="rId1" Type="http://schemas.openxmlformats.org/officeDocument/2006/relationships/customXml" Target="../ink/ink1.xml"/><Relationship Id="rId6" Type="http://schemas.openxmlformats.org/officeDocument/2006/relationships/image" Target="../media/image11.png"/><Relationship Id="rId9" Type="http://schemas.openxmlformats.org/officeDocument/2006/relationships/chart" Target="../charts/chart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668337</xdr:colOff>
      <xdr:row>0</xdr:row>
      <xdr:rowOff>134937</xdr:rowOff>
    </xdr:from>
    <xdr:to>
      <xdr:col>5</xdr:col>
      <xdr:colOff>77787</xdr:colOff>
      <xdr:row>15</xdr:row>
      <xdr:rowOff>23812</xdr:rowOff>
    </xdr:to>
    <xdr:pic>
      <xdr:nvPicPr>
        <xdr:cNvPr id="9288" name="Picture 2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0337" y="134937"/>
          <a:ext cx="2505075" cy="227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12</xdr:col>
      <xdr:colOff>609601</xdr:colOff>
      <xdr:row>36</xdr:row>
      <xdr:rowOff>79379</xdr:rowOff>
    </xdr:to>
    <xdr:graphicFrame macro="">
      <xdr:nvGraphicFramePr>
        <xdr:cNvPr id="12360" name="Chart 1">
          <a:extLst>
            <a:ext uri="{FF2B5EF4-FFF2-40B4-BE49-F238E27FC236}">
              <a16:creationId xmlns:a16="http://schemas.microsoft.com/office/drawing/2014/main" id="{00000000-0008-0000-0100-000048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608012</xdr:colOff>
      <xdr:row>1</xdr:row>
      <xdr:rowOff>122004</xdr:rowOff>
    </xdr:from>
    <xdr:to>
      <xdr:col>0</xdr:col>
      <xdr:colOff>1562100</xdr:colOff>
      <xdr:row>7</xdr:row>
      <xdr:rowOff>90486</xdr:rowOff>
    </xdr:to>
    <xdr:pic>
      <xdr:nvPicPr>
        <xdr:cNvPr id="3144" name="Picture 1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8012" y="287104"/>
          <a:ext cx="954088" cy="8955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452437</xdr:colOff>
      <xdr:row>2</xdr:row>
      <xdr:rowOff>91406</xdr:rowOff>
    </xdr:from>
    <xdr:to>
      <xdr:col>1</xdr:col>
      <xdr:colOff>654050</xdr:colOff>
      <xdr:row>8</xdr:row>
      <xdr:rowOff>14508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F08682-C5AF-4F15-B321-826F435A6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" y="751806"/>
          <a:ext cx="963613" cy="10153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</xdr:row>
      <xdr:rowOff>83036</xdr:rowOff>
    </xdr:from>
    <xdr:to>
      <xdr:col>1</xdr:col>
      <xdr:colOff>400050</xdr:colOff>
      <xdr:row>6</xdr:row>
      <xdr:rowOff>147637</xdr:rowOff>
    </xdr:to>
    <xdr:pic>
      <xdr:nvPicPr>
        <xdr:cNvPr id="7240" name="Picture 2">
          <a:extLst>
            <a:ext uri="{FF2B5EF4-FFF2-40B4-BE49-F238E27FC236}">
              <a16:creationId xmlns:a16="http://schemas.microsoft.com/office/drawing/2014/main" id="{00000000-0008-0000-0400-00004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599" y="248136"/>
          <a:ext cx="933451" cy="89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380132</xdr:colOff>
      <xdr:row>2</xdr:row>
      <xdr:rowOff>63500</xdr:rowOff>
    </xdr:from>
    <xdr:to>
      <xdr:col>0</xdr:col>
      <xdr:colOff>1346990</xdr:colOff>
      <xdr:row>7</xdr:row>
      <xdr:rowOff>161926</xdr:rowOff>
    </xdr:to>
    <xdr:pic>
      <xdr:nvPicPr>
        <xdr:cNvPr id="6234" name="Picture 1">
          <a:extLst>
            <a:ext uri="{FF2B5EF4-FFF2-40B4-BE49-F238E27FC236}">
              <a16:creationId xmlns:a16="http://schemas.microsoft.com/office/drawing/2014/main" id="{00000000-0008-0000-05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0132" y="393700"/>
          <a:ext cx="966858" cy="923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128588</xdr:colOff>
      <xdr:row>8</xdr:row>
      <xdr:rowOff>130175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209550"/>
          <a:ext cx="1100138" cy="96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376238</xdr:colOff>
      <xdr:row>2</xdr:row>
      <xdr:rowOff>25613</xdr:rowOff>
    </xdr:from>
    <xdr:to>
      <xdr:col>3</xdr:col>
      <xdr:colOff>57150</xdr:colOff>
      <xdr:row>7</xdr:row>
      <xdr:rowOff>106580</xdr:rowOff>
    </xdr:to>
    <xdr:pic>
      <xdr:nvPicPr>
        <xdr:cNvPr id="4" name="3 Imagen" descr="Logo Portuaria.jp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6238" y="355813"/>
          <a:ext cx="957262" cy="906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</xdr:row>
      <xdr:rowOff>0</xdr:rowOff>
    </xdr:from>
    <xdr:to>
      <xdr:col>1</xdr:col>
      <xdr:colOff>628650</xdr:colOff>
      <xdr:row>8</xdr:row>
      <xdr:rowOff>103188</xdr:rowOff>
    </xdr:to>
    <xdr:pic>
      <xdr:nvPicPr>
        <xdr:cNvPr id="1276" name="Picture 30" hidden="1">
          <a:extLst>
            <a:ext uri="{FF2B5EF4-FFF2-40B4-BE49-F238E27FC236}">
              <a16:creationId xmlns:a16="http://schemas.microsoft.com/office/drawing/2014/main" id="{00000000-0008-0000-07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90500"/>
          <a:ext cx="1104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1</xdr:row>
      <xdr:rowOff>38100</xdr:rowOff>
    </xdr:from>
    <xdr:to>
      <xdr:col>1</xdr:col>
      <xdr:colOff>411507</xdr:colOff>
      <xdr:row>7</xdr:row>
      <xdr:rowOff>22224</xdr:rowOff>
    </xdr:to>
    <xdr:pic>
      <xdr:nvPicPr>
        <xdr:cNvPr id="1278" name="Picture 2">
          <a:extLst>
            <a:ext uri="{FF2B5EF4-FFF2-40B4-BE49-F238E27FC236}">
              <a16:creationId xmlns:a16="http://schemas.microsoft.com/office/drawing/2014/main" id="{00000000-0008-0000-07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" y="190500"/>
          <a:ext cx="954432" cy="898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555624</xdr:colOff>
      <xdr:row>23</xdr:row>
      <xdr:rowOff>5553</xdr:rowOff>
    </xdr:from>
    <xdr:to>
      <xdr:col>7</xdr:col>
      <xdr:colOff>39686</xdr:colOff>
      <xdr:row>51</xdr:row>
      <xdr:rowOff>71436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2EF82A3-36A4-DBC4-A55E-D04C04ECE3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370771</xdr:colOff>
      <xdr:row>1</xdr:row>
      <xdr:rowOff>82550</xdr:rowOff>
    </xdr:from>
    <xdr:to>
      <xdr:col>1</xdr:col>
      <xdr:colOff>1364257</xdr:colOff>
      <xdr:row>6</xdr:row>
      <xdr:rowOff>85724</xdr:rowOff>
    </xdr:to>
    <xdr:pic>
      <xdr:nvPicPr>
        <xdr:cNvPr id="4" name="Picture 1" descr="logo e-mail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621" y="247650"/>
          <a:ext cx="993486" cy="828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57150</xdr:rowOff>
    </xdr:from>
    <xdr:to>
      <xdr:col>1</xdr:col>
      <xdr:colOff>1017378</xdr:colOff>
      <xdr:row>6</xdr:row>
      <xdr:rowOff>152953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726" y="222250"/>
          <a:ext cx="798302" cy="857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658320</xdr:colOff>
      <xdr:row>6</xdr:row>
      <xdr:rowOff>7620</xdr:rowOff>
    </xdr:from>
    <xdr:to>
      <xdr:col>9</xdr:col>
      <xdr:colOff>658680</xdr:colOff>
      <xdr:row>6</xdr:row>
      <xdr:rowOff>7980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0" name="Entrada de lápiz 9">
              <a:extLst>
                <a:ext uri="{FF2B5EF4-FFF2-40B4-BE49-F238E27FC236}">
                  <a16:creationId xmlns:a16="http://schemas.microsoft.com/office/drawing/2014/main" id="{B94AF76F-58BE-61A3-78F8-94B74C8E156C}"/>
                </a:ext>
              </a:extLst>
            </xdr14:cNvPr>
            <xdr14:cNvContentPartPr/>
          </xdr14:nvContentPartPr>
          <xdr14:nvPr macro=""/>
          <xdr14:xfrm>
            <a:off x="6754320" y="960120"/>
            <a:ext cx="360" cy="360"/>
          </xdr14:xfrm>
        </xdr:contentPart>
      </mc:Choice>
      <mc:Fallback xmlns="">
        <xdr:pic>
          <xdr:nvPicPr>
            <xdr:cNvPr id="10" name="Entrada de lápiz 9">
              <a:extLst>
                <a:ext uri="{FF2B5EF4-FFF2-40B4-BE49-F238E27FC236}">
                  <a16:creationId xmlns:a16="http://schemas.microsoft.com/office/drawing/2014/main" id="{B94AF76F-58BE-61A3-78F8-94B74C8E156C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6748200" y="9540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666720</xdr:colOff>
      <xdr:row>7</xdr:row>
      <xdr:rowOff>110950</xdr:rowOff>
    </xdr:from>
    <xdr:to>
      <xdr:col>10</xdr:col>
      <xdr:colOff>667080</xdr:colOff>
      <xdr:row>7</xdr:row>
      <xdr:rowOff>111310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6" name="Entrada de lápiz 15">
              <a:extLst>
                <a:ext uri="{FF2B5EF4-FFF2-40B4-BE49-F238E27FC236}">
                  <a16:creationId xmlns:a16="http://schemas.microsoft.com/office/drawing/2014/main" id="{736007A4-0057-31E9-6F5B-1C082814610B}"/>
                </a:ext>
              </a:extLst>
            </xdr14:cNvPr>
            <xdr14:cNvContentPartPr/>
          </xdr14:nvContentPartPr>
          <xdr14:nvPr macro=""/>
          <xdr14:xfrm>
            <a:off x="7524720" y="1222200"/>
            <a:ext cx="360" cy="360"/>
          </xdr14:xfrm>
        </xdr:contentPart>
      </mc:Choice>
      <mc:Fallback xmlns="">
        <xdr:pic>
          <xdr:nvPicPr>
            <xdr:cNvPr id="16" name="Entrada de lápiz 15">
              <a:extLst>
                <a:ext uri="{FF2B5EF4-FFF2-40B4-BE49-F238E27FC236}">
                  <a16:creationId xmlns:a16="http://schemas.microsoft.com/office/drawing/2014/main" id="{736007A4-0057-31E9-6F5B-1C082814610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518600" y="12160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322263</xdr:colOff>
      <xdr:row>1</xdr:row>
      <xdr:rowOff>57150</xdr:rowOff>
    </xdr:from>
    <xdr:to>
      <xdr:col>1</xdr:col>
      <xdr:colOff>598397</xdr:colOff>
      <xdr:row>6</xdr:row>
      <xdr:rowOff>66675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11749D68-5996-4B02-B2BE-04EB144A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22263" y="219075"/>
          <a:ext cx="1038134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6</xdr:col>
      <xdr:colOff>692150</xdr:colOff>
      <xdr:row>37</xdr:row>
      <xdr:rowOff>139700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72101835-4CE7-AA2D-D4C0-D531B9EBBA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445634</xdr:colOff>
      <xdr:row>2</xdr:row>
      <xdr:rowOff>76200</xdr:rowOff>
    </xdr:from>
    <xdr:to>
      <xdr:col>0</xdr:col>
      <xdr:colOff>1474466</xdr:colOff>
      <xdr:row>8</xdr:row>
      <xdr:rowOff>72248</xdr:rowOff>
    </xdr:to>
    <xdr:pic>
      <xdr:nvPicPr>
        <xdr:cNvPr id="3" name="2 Imagen" descr="Logo Portuaria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634" y="406400"/>
          <a:ext cx="1028832" cy="9866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202203</xdr:colOff>
      <xdr:row>1</xdr:row>
      <xdr:rowOff>137867</xdr:rowOff>
    </xdr:from>
    <xdr:to>
      <xdr:col>1</xdr:col>
      <xdr:colOff>958850</xdr:colOff>
      <xdr:row>8</xdr:row>
      <xdr:rowOff>21130</xdr:rowOff>
    </xdr:to>
    <xdr:pic>
      <xdr:nvPicPr>
        <xdr:cNvPr id="2" name="1 Imagen" descr="Logo Portuaria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203" y="302967"/>
          <a:ext cx="959847" cy="10389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322264</xdr:colOff>
      <xdr:row>1</xdr:row>
      <xdr:rowOff>101600</xdr:rowOff>
    </xdr:from>
    <xdr:to>
      <xdr:col>2</xdr:col>
      <xdr:colOff>58428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2264" y="266700"/>
          <a:ext cx="987114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233362</xdr:colOff>
      <xdr:row>1</xdr:row>
      <xdr:rowOff>15067</xdr:rowOff>
    </xdr:from>
    <xdr:to>
      <xdr:col>1</xdr:col>
      <xdr:colOff>571500</xdr:colOff>
      <xdr:row>6</xdr:row>
      <xdr:rowOff>96837</xdr:rowOff>
    </xdr:to>
    <xdr:pic>
      <xdr:nvPicPr>
        <xdr:cNvPr id="579780" name="Picture 1">
          <a:extLst>
            <a:ext uri="{FF2B5EF4-FFF2-40B4-BE49-F238E27FC236}">
              <a16:creationId xmlns:a16="http://schemas.microsoft.com/office/drawing/2014/main" id="{00000000-0008-0000-0E00-0000C4D8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" y="173817"/>
          <a:ext cx="965201" cy="875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204788</xdr:colOff>
      <xdr:row>21</xdr:row>
      <xdr:rowOff>115887</xdr:rowOff>
    </xdr:from>
    <xdr:to>
      <xdr:col>4</xdr:col>
      <xdr:colOff>490537</xdr:colOff>
      <xdr:row>49</xdr:row>
      <xdr:rowOff>69849</xdr:rowOff>
    </xdr:to>
    <xdr:graphicFrame macro="">
      <xdr:nvGraphicFramePr>
        <xdr:cNvPr id="579781" name="Chart 7">
          <a:extLst>
            <a:ext uri="{FF2B5EF4-FFF2-40B4-BE49-F238E27FC236}">
              <a16:creationId xmlns:a16="http://schemas.microsoft.com/office/drawing/2014/main" id="{00000000-0008-0000-0E00-0000C5D80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123825</xdr:rowOff>
    </xdr:from>
    <xdr:to>
      <xdr:col>2</xdr:col>
      <xdr:colOff>101600</xdr:colOff>
      <xdr:row>7</xdr:row>
      <xdr:rowOff>6350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C5F87B67-35FE-4397-B3CF-343E32D8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304800"/>
          <a:ext cx="1104900" cy="10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390526</xdr:colOff>
      <xdr:row>1</xdr:row>
      <xdr:rowOff>184149</xdr:rowOff>
    </xdr:from>
    <xdr:to>
      <xdr:col>2</xdr:col>
      <xdr:colOff>320790</xdr:colOff>
      <xdr:row>7</xdr:row>
      <xdr:rowOff>53974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50B6BD-FB11-4ECF-A868-4BBDC6DF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6" y="368299"/>
          <a:ext cx="933564" cy="936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2</xdr:col>
      <xdr:colOff>19050</xdr:colOff>
      <xdr:row>6</xdr:row>
      <xdr:rowOff>6350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00000000-0008-0000-07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304800"/>
          <a:ext cx="1104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0</xdr:row>
      <xdr:rowOff>136525</xdr:rowOff>
    </xdr:from>
    <xdr:to>
      <xdr:col>1</xdr:col>
      <xdr:colOff>419668</xdr:colOff>
      <xdr:row>5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" y="504825"/>
          <a:ext cx="886393" cy="85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8T13:55:40.92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8T13:55:56.69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l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F24"/>
  <sheetViews>
    <sheetView showGridLines="0" showRowColHeaders="0" tabSelected="1" zoomScale="120" zoomScaleNormal="120" workbookViewId="0"/>
  </sheetViews>
  <sheetFormatPr baseColWidth="10" defaultRowHeight="12.75" x14ac:dyDescent="0.2"/>
  <cols>
    <col min="5" max="5" width="12.140625" customWidth="1"/>
    <col min="6" max="6" width="18.7109375" customWidth="1"/>
  </cols>
  <sheetData>
    <row r="20" spans="1:6" x14ac:dyDescent="0.2">
      <c r="A20" s="368" t="s">
        <v>106</v>
      </c>
      <c r="B20" s="368"/>
      <c r="C20" s="368"/>
      <c r="D20" s="368"/>
      <c r="E20" s="368"/>
      <c r="F20" s="368"/>
    </row>
    <row r="22" spans="1:6" ht="15" customHeight="1" x14ac:dyDescent="0.2">
      <c r="A22" s="368" t="s">
        <v>105</v>
      </c>
      <c r="B22" s="368"/>
      <c r="C22" s="368"/>
      <c r="D22" s="368"/>
      <c r="E22" s="368"/>
      <c r="F22" s="368"/>
    </row>
    <row r="23" spans="1:6" ht="15" customHeight="1" x14ac:dyDescent="0.2">
      <c r="A23" s="368"/>
      <c r="B23" s="368"/>
      <c r="C23" s="368"/>
      <c r="D23" s="368"/>
      <c r="E23" s="368"/>
      <c r="F23" s="368"/>
    </row>
    <row r="24" spans="1:6" ht="15" customHeight="1" x14ac:dyDescent="0.2">
      <c r="A24" s="368" t="s">
        <v>84</v>
      </c>
      <c r="B24" s="368"/>
      <c r="C24" s="368"/>
      <c r="D24" s="368"/>
      <c r="E24" s="368"/>
      <c r="F24" s="368"/>
    </row>
  </sheetData>
  <sheetProtection password="CA1B" sheet="1" objects="1" scenarios="1" formatCells="0" formatColumns="0" formatRows="0" insertColumns="0" insertRows="0" insertHyperlinks="0" deleteColumns="0" deleteRows="0" sort="0" autoFilter="0" pivotTables="0"/>
  <mergeCells count="4">
    <mergeCell ref="A22:F22"/>
    <mergeCell ref="A23:F23"/>
    <mergeCell ref="A24:F24"/>
    <mergeCell ref="A20:F20"/>
  </mergeCells>
  <phoneticPr fontId="10" type="noConversion"/>
  <printOptions horizontalCentered="1" verticalCentered="1"/>
  <pageMargins left="0.75" right="0.75" top="1" bottom="1" header="0.51181102362204722" footer="0.51181102362204722"/>
  <pageSetup paperSize="9" scale="8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T15"/>
  <sheetViews>
    <sheetView showGridLines="0" showRowColHeaders="0" zoomScale="150" zoomScaleNormal="150" workbookViewId="0"/>
  </sheetViews>
  <sheetFormatPr baseColWidth="10" defaultRowHeight="12.75" x14ac:dyDescent="0.2"/>
  <cols>
    <col min="1" max="1" width="13.7109375" customWidth="1"/>
    <col min="2" max="2" width="4.140625" customWidth="1"/>
    <col min="3" max="3" width="3.85546875" customWidth="1"/>
    <col min="4" max="4" width="19.5703125" customWidth="1"/>
    <col min="5" max="5" width="14.85546875" customWidth="1"/>
    <col min="6" max="6" width="4" customWidth="1"/>
    <col min="7" max="7" width="4.28515625" customWidth="1"/>
    <col min="8" max="8" width="10" customWidth="1"/>
    <col min="9" max="9" width="4.85546875" customWidth="1"/>
    <col min="10" max="10" width="5.85546875" customWidth="1"/>
  </cols>
  <sheetData>
    <row r="2" spans="4:20" ht="13.5" thickBot="1" x14ac:dyDescent="0.25">
      <c r="O2" s="45"/>
      <c r="S2" s="45"/>
    </row>
    <row r="3" spans="4:20" x14ac:dyDescent="0.2">
      <c r="D3" s="69" t="s">
        <v>3</v>
      </c>
      <c r="E3" s="70" t="s">
        <v>4</v>
      </c>
    </row>
    <row r="4" spans="4:20" x14ac:dyDescent="0.2">
      <c r="D4" s="23" t="s">
        <v>210</v>
      </c>
      <c r="E4" s="24">
        <v>44895</v>
      </c>
      <c r="H4" s="59"/>
      <c r="Q4" s="45"/>
      <c r="R4" s="45"/>
      <c r="T4" s="45"/>
    </row>
    <row r="5" spans="4:20" x14ac:dyDescent="0.2">
      <c r="D5" s="23" t="s">
        <v>123</v>
      </c>
      <c r="E5" s="24">
        <v>35500</v>
      </c>
      <c r="H5" s="59"/>
      <c r="P5" s="45"/>
    </row>
    <row r="6" spans="4:20" x14ac:dyDescent="0.2">
      <c r="D6" s="23" t="s">
        <v>211</v>
      </c>
      <c r="E6" s="24">
        <v>31985</v>
      </c>
      <c r="H6" s="59"/>
      <c r="P6" s="45"/>
    </row>
    <row r="7" spans="4:20" x14ac:dyDescent="0.2">
      <c r="D7" s="23" t="s">
        <v>185</v>
      </c>
      <c r="E7" s="24">
        <v>33000</v>
      </c>
      <c r="H7" s="59"/>
      <c r="P7" s="45"/>
    </row>
    <row r="8" spans="4:20" x14ac:dyDescent="0.2">
      <c r="D8" s="23" t="s">
        <v>70</v>
      </c>
      <c r="E8" s="24">
        <v>23012</v>
      </c>
      <c r="H8" s="59"/>
      <c r="P8" s="45"/>
    </row>
    <row r="9" spans="4:20" x14ac:dyDescent="0.2">
      <c r="D9" s="23" t="s">
        <v>129</v>
      </c>
      <c r="E9" s="24">
        <v>24200</v>
      </c>
      <c r="H9" s="59"/>
      <c r="P9" s="45"/>
    </row>
    <row r="10" spans="4:20" x14ac:dyDescent="0.2">
      <c r="D10" s="23" t="s">
        <v>128</v>
      </c>
      <c r="E10" s="24">
        <v>37595</v>
      </c>
      <c r="H10" s="59"/>
      <c r="P10" s="45"/>
    </row>
    <row r="11" spans="4:20" x14ac:dyDescent="0.2">
      <c r="D11" s="23" t="s">
        <v>212</v>
      </c>
      <c r="E11" s="24">
        <v>246329</v>
      </c>
      <c r="H11" s="59"/>
      <c r="P11" s="45"/>
    </row>
    <row r="12" spans="4:20" x14ac:dyDescent="0.2">
      <c r="D12" s="23" t="s">
        <v>176</v>
      </c>
      <c r="E12" s="24">
        <v>16581</v>
      </c>
      <c r="H12" s="59"/>
      <c r="P12" s="45"/>
    </row>
    <row r="13" spans="4:20" x14ac:dyDescent="0.2">
      <c r="D13" s="23" t="s">
        <v>186</v>
      </c>
      <c r="E13" s="24">
        <v>697</v>
      </c>
      <c r="H13" s="59"/>
      <c r="P13" s="45"/>
    </row>
    <row r="14" spans="4:20" ht="13.5" thickBot="1" x14ac:dyDescent="0.25">
      <c r="D14" s="309" t="s">
        <v>1</v>
      </c>
      <c r="E14" s="310">
        <f>SUM(E4:E13)</f>
        <v>493794</v>
      </c>
      <c r="H14" s="59"/>
      <c r="P14" s="45"/>
    </row>
    <row r="15" spans="4:20" x14ac:dyDescent="0.2">
      <c r="M15" s="45"/>
    </row>
  </sheetData>
  <sheetProtection algorithmName="SHA-512" hashValue="XPO0PGjZTl/e60XehqPvGkvIshsbl3WhFSV75zfWqXsFLn9LWg1qS3W4WH69HULbzSO+lNVEst/aXEkUe5qekA==" saltValue="A2OaYs7rz4RuooDqbT4NY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4:E8">
    <sortCondition descending="1" ref="E4:E8"/>
  </sortState>
  <phoneticPr fontId="10" type="noConversion"/>
  <printOptions horizontalCentered="1" verticalCentered="1"/>
  <pageMargins left="0.75" right="0.75" top="1" bottom="1" header="0.51181102362204722" footer="0.51181102362204722"/>
  <pageSetup paperSize="9" orientation="landscape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30"/>
  <sheetViews>
    <sheetView showGridLines="0" showRowColHeaders="0" zoomScale="150" zoomScaleNormal="150" workbookViewId="0">
      <selection activeCell="A29" sqref="A29"/>
    </sheetView>
  </sheetViews>
  <sheetFormatPr baseColWidth="10" defaultRowHeight="12.75" x14ac:dyDescent="0.2"/>
  <cols>
    <col min="1" max="1" width="34.42578125" customWidth="1"/>
    <col min="2" max="2" width="7" customWidth="1"/>
    <col min="3" max="4" width="8.140625" customWidth="1"/>
    <col min="5" max="5" width="9.28515625" customWidth="1"/>
    <col min="6" max="7" width="9" customWidth="1"/>
    <col min="8" max="8" width="8.140625" customWidth="1"/>
    <col min="9" max="9" width="9.28515625" customWidth="1"/>
    <col min="10" max="10" width="7.7109375" customWidth="1"/>
    <col min="11" max="12" width="8.42578125" customWidth="1"/>
    <col min="13" max="13" width="8.5703125" customWidth="1"/>
    <col min="14" max="14" width="9.42578125" customWidth="1"/>
    <col min="15" max="15" width="7.28515625" customWidth="1"/>
    <col min="16" max="16" width="7.7109375" customWidth="1"/>
    <col min="17" max="17" width="8.28515625" customWidth="1"/>
    <col min="18" max="18" width="9.42578125" customWidth="1"/>
    <col min="19" max="20" width="8.7109375" customWidth="1"/>
    <col min="21" max="21" width="8.28515625" customWidth="1"/>
    <col min="22" max="22" width="9.140625" customWidth="1"/>
    <col min="23" max="23" width="9" customWidth="1"/>
    <col min="24" max="24" width="10.42578125" customWidth="1"/>
    <col min="26" max="26" width="11" customWidth="1"/>
    <col min="27" max="27" width="11.140625" customWidth="1"/>
  </cols>
  <sheetData>
    <row r="1" spans="1:54" ht="12.75" customHeight="1" x14ac:dyDescent="0.2"/>
    <row r="3" spans="1:54" ht="12" customHeight="1" x14ac:dyDescent="0.25">
      <c r="A3" s="6"/>
      <c r="B3" s="6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54" ht="12" customHeight="1" x14ac:dyDescent="0.2">
      <c r="A4" s="369" t="s">
        <v>10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69"/>
      <c r="U4" s="369"/>
      <c r="V4" s="369"/>
    </row>
    <row r="5" spans="1:54" ht="12" customHeight="1" x14ac:dyDescent="0.25">
      <c r="A5" s="15"/>
      <c r="B5" s="15"/>
      <c r="C5" s="1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54" ht="12" customHeight="1" x14ac:dyDescent="0.2">
      <c r="A6" s="369" t="s">
        <v>11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</row>
    <row r="7" spans="1:54" ht="12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54" ht="14.1" customHeight="1" x14ac:dyDescent="0.2">
      <c r="A8" s="369" t="s">
        <v>227</v>
      </c>
      <c r="B8" s="369"/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69"/>
      <c r="U8" s="369"/>
      <c r="V8" s="369"/>
    </row>
    <row r="9" spans="1:54" ht="12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54" ht="13.5" thickBot="1" x14ac:dyDescent="0.25"/>
    <row r="11" spans="1:54" ht="24" customHeight="1" thickBot="1" x14ac:dyDescent="0.25">
      <c r="A11" s="79" t="s">
        <v>8</v>
      </c>
      <c r="B11" s="38" t="s">
        <v>92</v>
      </c>
      <c r="C11" s="38" t="s">
        <v>7</v>
      </c>
      <c r="D11" s="38" t="s">
        <v>71</v>
      </c>
      <c r="E11" s="38" t="s">
        <v>45</v>
      </c>
      <c r="F11" s="38" t="s">
        <v>98</v>
      </c>
      <c r="G11" s="38" t="s">
        <v>46</v>
      </c>
      <c r="H11" s="38" t="s">
        <v>47</v>
      </c>
      <c r="I11" s="38" t="s">
        <v>38</v>
      </c>
      <c r="J11" s="38" t="s">
        <v>44</v>
      </c>
      <c r="K11" s="38" t="s">
        <v>41</v>
      </c>
      <c r="L11" s="38" t="s">
        <v>132</v>
      </c>
      <c r="M11" s="38" t="s">
        <v>48</v>
      </c>
      <c r="N11" s="38" t="s">
        <v>96</v>
      </c>
      <c r="O11" s="38" t="s">
        <v>66</v>
      </c>
      <c r="P11" s="38" t="s">
        <v>49</v>
      </c>
      <c r="Q11" s="127" t="s">
        <v>118</v>
      </c>
      <c r="R11" s="38" t="s">
        <v>39</v>
      </c>
      <c r="S11" s="38" t="s">
        <v>0</v>
      </c>
      <c r="T11" s="38" t="s">
        <v>75</v>
      </c>
      <c r="U11" s="80" t="s">
        <v>67</v>
      </c>
      <c r="V11" s="78" t="s">
        <v>9</v>
      </c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5.95" customHeight="1" x14ac:dyDescent="0.2">
      <c r="A12" s="72" t="s">
        <v>215</v>
      </c>
      <c r="B12" s="138">
        <v>0</v>
      </c>
      <c r="C12" s="42"/>
      <c r="D12" s="42">
        <v>27122</v>
      </c>
      <c r="E12" s="42">
        <v>33000</v>
      </c>
      <c r="F12" s="42">
        <v>31985</v>
      </c>
      <c r="G12" s="42">
        <v>0</v>
      </c>
      <c r="H12" s="42">
        <v>0</v>
      </c>
      <c r="I12" s="42">
        <v>48140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>
        <v>0</v>
      </c>
      <c r="V12" s="42">
        <f t="shared" ref="V12:V25" si="0">SUM(B12:U12)</f>
        <v>140247</v>
      </c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5.95" customHeight="1" x14ac:dyDescent="0.2">
      <c r="A13" s="72" t="s">
        <v>102</v>
      </c>
      <c r="B13" s="138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40490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24200</v>
      </c>
      <c r="T13" s="42">
        <v>28000</v>
      </c>
      <c r="U13" s="43">
        <v>0</v>
      </c>
      <c r="V13" s="42">
        <f t="shared" si="0"/>
        <v>92690</v>
      </c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5.95" customHeight="1" x14ac:dyDescent="0.2">
      <c r="A14" s="72" t="s">
        <v>238</v>
      </c>
      <c r="B14" s="138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68700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3">
        <v>0</v>
      </c>
      <c r="V14" s="42">
        <f t="shared" si="0"/>
        <v>68700</v>
      </c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5.95" customHeight="1" x14ac:dyDescent="0.2">
      <c r="A15" s="72" t="s">
        <v>125</v>
      </c>
      <c r="B15" s="138">
        <v>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21649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23012</v>
      </c>
      <c r="S15" s="42">
        <v>0</v>
      </c>
      <c r="T15" s="42">
        <v>0</v>
      </c>
      <c r="U15" s="43">
        <v>0</v>
      </c>
      <c r="V15" s="42">
        <f t="shared" si="0"/>
        <v>44661</v>
      </c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5.95" customHeight="1" x14ac:dyDescent="0.2">
      <c r="A16" s="72" t="s">
        <v>110</v>
      </c>
      <c r="B16" s="138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42040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3">
        <v>0</v>
      </c>
      <c r="V16" s="42">
        <f t="shared" si="0"/>
        <v>42040</v>
      </c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5.95" customHeight="1" x14ac:dyDescent="0.2">
      <c r="A17" s="72" t="s">
        <v>214</v>
      </c>
      <c r="B17" s="138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21150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3">
        <v>0</v>
      </c>
      <c r="V17" s="42">
        <f t="shared" si="0"/>
        <v>21150</v>
      </c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5.95" customHeight="1" x14ac:dyDescent="0.2">
      <c r="A18" s="72" t="s">
        <v>156</v>
      </c>
      <c r="B18" s="138">
        <v>0</v>
      </c>
      <c r="C18" s="42">
        <v>19895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0</v>
      </c>
      <c r="V18" s="42">
        <f t="shared" si="0"/>
        <v>19895</v>
      </c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5.95" customHeight="1" x14ac:dyDescent="0.2">
      <c r="A19" s="72" t="s">
        <v>97</v>
      </c>
      <c r="B19" s="138">
        <v>0</v>
      </c>
      <c r="C19" s="42">
        <v>0</v>
      </c>
      <c r="D19" s="42">
        <v>10473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3">
        <v>0</v>
      </c>
      <c r="V19" s="42">
        <f t="shared" si="0"/>
        <v>10473</v>
      </c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5.95" customHeight="1" x14ac:dyDescent="0.2">
      <c r="A20" s="72" t="s">
        <v>93</v>
      </c>
      <c r="B20" s="138">
        <v>0</v>
      </c>
      <c r="C20" s="42">
        <v>7000</v>
      </c>
      <c r="D20" s="42">
        <v>0</v>
      </c>
      <c r="E20" s="42">
        <v>2500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3">
        <v>0</v>
      </c>
      <c r="V20" s="42">
        <f t="shared" si="0"/>
        <v>9500</v>
      </c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5.95" customHeight="1" x14ac:dyDescent="0.2">
      <c r="A21" s="72" t="s">
        <v>174</v>
      </c>
      <c r="B21" s="138">
        <v>0</v>
      </c>
      <c r="C21" s="42">
        <v>8000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3">
        <v>0</v>
      </c>
      <c r="V21" s="42">
        <f t="shared" si="0"/>
        <v>8000</v>
      </c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15.95" customHeight="1" x14ac:dyDescent="0.2">
      <c r="A22" s="72" t="s">
        <v>235</v>
      </c>
      <c r="B22" s="138">
        <v>0</v>
      </c>
      <c r="C22" s="42">
        <v>5000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42">
        <f t="shared" si="0"/>
        <v>5000</v>
      </c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ht="15.95" customHeight="1" x14ac:dyDescent="0.2">
      <c r="A23" s="72" t="s">
        <v>237</v>
      </c>
      <c r="B23" s="138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5000</v>
      </c>
      <c r="U23" s="43">
        <v>0</v>
      </c>
      <c r="V23" s="42">
        <f t="shared" si="0"/>
        <v>5000</v>
      </c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ht="15.95" customHeight="1" x14ac:dyDescent="0.2">
      <c r="A24" s="72" t="s">
        <v>173</v>
      </c>
      <c r="B24" s="138">
        <v>0</v>
      </c>
      <c r="C24" s="42">
        <v>5000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3">
        <v>0</v>
      </c>
      <c r="V24" s="42">
        <f t="shared" si="0"/>
        <v>5000</v>
      </c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ht="15.95" customHeight="1" thickBot="1" x14ac:dyDescent="0.25">
      <c r="A25" s="72" t="s">
        <v>236</v>
      </c>
      <c r="B25" s="138">
        <v>0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4160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42">
        <f t="shared" si="0"/>
        <v>4160</v>
      </c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ht="20.100000000000001" customHeight="1" thickBot="1" x14ac:dyDescent="0.25">
      <c r="A26" s="81" t="s">
        <v>76</v>
      </c>
      <c r="B26" s="139">
        <f t="shared" ref="B26:V26" si="1">SUM(B12:B25)</f>
        <v>0</v>
      </c>
      <c r="C26" s="140">
        <f t="shared" si="1"/>
        <v>44895</v>
      </c>
      <c r="D26" s="77">
        <f t="shared" si="1"/>
        <v>37595</v>
      </c>
      <c r="E26" s="77">
        <f t="shared" si="1"/>
        <v>35500</v>
      </c>
      <c r="F26" s="77">
        <f t="shared" si="1"/>
        <v>31985</v>
      </c>
      <c r="G26" s="77">
        <f t="shared" si="1"/>
        <v>0</v>
      </c>
      <c r="H26" s="77">
        <f t="shared" si="1"/>
        <v>0</v>
      </c>
      <c r="I26" s="77">
        <f t="shared" si="1"/>
        <v>246329</v>
      </c>
      <c r="J26" s="77">
        <f t="shared" si="1"/>
        <v>0</v>
      </c>
      <c r="K26" s="77">
        <f t="shared" si="1"/>
        <v>0</v>
      </c>
      <c r="L26" s="77">
        <f t="shared" si="1"/>
        <v>0</v>
      </c>
      <c r="M26" s="77">
        <f t="shared" si="1"/>
        <v>0</v>
      </c>
      <c r="N26" s="77">
        <f t="shared" si="1"/>
        <v>0</v>
      </c>
      <c r="O26" s="77">
        <f t="shared" si="1"/>
        <v>0</v>
      </c>
      <c r="P26" s="77">
        <f t="shared" si="1"/>
        <v>0</v>
      </c>
      <c r="Q26" s="77">
        <f t="shared" si="1"/>
        <v>0</v>
      </c>
      <c r="R26" s="77">
        <f t="shared" si="1"/>
        <v>23012</v>
      </c>
      <c r="S26" s="77">
        <f t="shared" si="1"/>
        <v>24200</v>
      </c>
      <c r="T26" s="77">
        <f t="shared" si="1"/>
        <v>33000</v>
      </c>
      <c r="U26" s="77">
        <f t="shared" si="1"/>
        <v>0</v>
      </c>
      <c r="V26" s="82">
        <f t="shared" si="1"/>
        <v>476516</v>
      </c>
    </row>
    <row r="30" spans="1:54" x14ac:dyDescent="0.2">
      <c r="R30" t="s">
        <v>68</v>
      </c>
    </row>
  </sheetData>
  <sheetProtection algorithmName="SHA-512" hashValue="2XYX/ZOJZGHEawNtjmVxTffqsSvGAfqrv5b3yatW1KSI+eh9IQHiB2VhWzVu7MZHpkG3iNFU494qLIzPphsyGA==" saltValue="szfI3zxexZa3AB4D27GBB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caseSensitive="1" ref="A12:V25">
    <sortCondition descending="1" ref="V12:V25" customList="Mayor a menor"/>
  </sortState>
  <mergeCells count="3">
    <mergeCell ref="A4:V4"/>
    <mergeCell ref="A6:V6"/>
    <mergeCell ref="A8:V8"/>
  </mergeCells>
  <phoneticPr fontId="10" type="noConversion"/>
  <printOptions verticalCentered="1"/>
  <pageMargins left="1.1811023622047245" right="0.59055118110236227" top="1.1811023622047245" bottom="0.98425196850393704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7CB1-56A2-4E4C-892F-58355D8C4C68}">
  <dimension ref="A5:K31"/>
  <sheetViews>
    <sheetView showGridLines="0" showRowColHeaders="0" zoomScale="150" zoomScaleNormal="150" workbookViewId="0"/>
  </sheetViews>
  <sheetFormatPr baseColWidth="10" defaultRowHeight="12.75" x14ac:dyDescent="0.2"/>
  <cols>
    <col min="2" max="2" width="29.5703125" customWidth="1"/>
    <col min="3" max="3" width="10.5703125" customWidth="1"/>
    <col min="4" max="4" width="17.42578125" customWidth="1"/>
    <col min="5" max="5" width="12.140625" customWidth="1"/>
    <col min="6" max="10" width="10.7109375" customWidth="1"/>
  </cols>
  <sheetData>
    <row r="5" spans="1:10" ht="15" x14ac:dyDescent="0.2">
      <c r="A5" s="241"/>
      <c r="B5" s="241"/>
      <c r="C5" s="241"/>
      <c r="D5" s="241"/>
      <c r="E5" s="241"/>
      <c r="F5" s="241"/>
      <c r="G5" s="241"/>
    </row>
    <row r="6" spans="1:10" ht="15" x14ac:dyDescent="0.2">
      <c r="A6" s="241"/>
      <c r="B6" s="241"/>
      <c r="C6" s="241"/>
      <c r="D6" s="241"/>
      <c r="E6" s="241"/>
      <c r="F6" s="241"/>
      <c r="G6" s="241"/>
    </row>
    <row r="7" spans="1:10" ht="15" x14ac:dyDescent="0.2">
      <c r="A7" s="241"/>
      <c r="B7" s="241"/>
      <c r="C7" s="241"/>
      <c r="D7" s="241"/>
      <c r="E7" s="241"/>
      <c r="F7" s="241"/>
      <c r="G7" s="241"/>
    </row>
    <row r="8" spans="1:10" ht="15" x14ac:dyDescent="0.2">
      <c r="A8" s="241"/>
      <c r="B8" s="241"/>
      <c r="C8" s="241"/>
      <c r="D8" s="241"/>
      <c r="E8" s="241"/>
      <c r="F8" s="241"/>
      <c r="G8" s="241"/>
    </row>
    <row r="9" spans="1:10" ht="15" x14ac:dyDescent="0.2">
      <c r="A9" s="241"/>
      <c r="B9" s="241"/>
      <c r="C9" s="241"/>
      <c r="D9" s="241"/>
      <c r="E9" s="241"/>
      <c r="F9" s="241"/>
      <c r="G9" s="241"/>
    </row>
    <row r="10" spans="1:10" ht="14.25" x14ac:dyDescent="0.2">
      <c r="A10" s="370" t="s">
        <v>172</v>
      </c>
      <c r="B10" s="370"/>
      <c r="C10" s="370"/>
      <c r="D10" s="370"/>
      <c r="E10" s="370"/>
      <c r="F10" s="370"/>
      <c r="G10" s="370"/>
      <c r="H10" s="370"/>
      <c r="I10" s="370"/>
      <c r="J10" s="370"/>
    </row>
    <row r="11" spans="1:10" ht="14.25" x14ac:dyDescent="0.2">
      <c r="A11" s="56"/>
      <c r="B11" s="56"/>
      <c r="C11" s="56"/>
      <c r="D11" s="56"/>
      <c r="E11" s="56"/>
      <c r="F11" s="56"/>
      <c r="G11" s="56"/>
      <c r="H11" s="19"/>
      <c r="I11" s="19"/>
      <c r="J11" s="19"/>
    </row>
    <row r="12" spans="1:10" ht="14.25" x14ac:dyDescent="0.2">
      <c r="A12" s="369" t="s">
        <v>227</v>
      </c>
      <c r="B12" s="369"/>
      <c r="C12" s="369"/>
      <c r="D12" s="369"/>
      <c r="E12" s="369"/>
      <c r="F12" s="369"/>
      <c r="G12" s="369"/>
      <c r="H12" s="369"/>
      <c r="I12" s="369"/>
      <c r="J12" s="369"/>
    </row>
    <row r="13" spans="1:10" ht="14.25" x14ac:dyDescent="0.2">
      <c r="A13" s="56"/>
      <c r="B13" s="56"/>
      <c r="C13" s="56"/>
      <c r="D13" s="56"/>
      <c r="E13" s="56"/>
      <c r="F13" s="56"/>
      <c r="G13" s="56"/>
      <c r="H13" s="19"/>
      <c r="I13" s="19"/>
      <c r="J13" s="19"/>
    </row>
    <row r="14" spans="1:10" ht="14.25" x14ac:dyDescent="0.2">
      <c r="A14" s="369" t="s">
        <v>77</v>
      </c>
      <c r="B14" s="369"/>
      <c r="C14" s="369"/>
      <c r="D14" s="369"/>
      <c r="E14" s="369"/>
      <c r="F14" s="369"/>
      <c r="G14" s="369"/>
      <c r="H14" s="369"/>
      <c r="I14" s="369"/>
      <c r="J14" s="369"/>
    </row>
    <row r="15" spans="1:10" ht="15.75" thickBot="1" x14ac:dyDescent="0.25">
      <c r="A15" s="137"/>
      <c r="B15" s="137"/>
      <c r="C15" s="137"/>
      <c r="D15" s="137"/>
      <c r="E15" s="137"/>
      <c r="F15" s="137"/>
      <c r="G15" s="137"/>
    </row>
    <row r="16" spans="1:10" ht="15.75" thickBot="1" x14ac:dyDescent="0.25">
      <c r="A16" s="241"/>
      <c r="B16" s="84" t="s">
        <v>78</v>
      </c>
      <c r="C16" s="85" t="s">
        <v>85</v>
      </c>
      <c r="D16" s="85" t="s">
        <v>86</v>
      </c>
      <c r="E16" s="85" t="s">
        <v>87</v>
      </c>
      <c r="F16" s="85" t="s">
        <v>88</v>
      </c>
      <c r="G16" s="90" t="s">
        <v>117</v>
      </c>
      <c r="H16" s="90" t="s">
        <v>101</v>
      </c>
      <c r="I16" s="90" t="s">
        <v>111</v>
      </c>
      <c r="J16" s="86" t="s">
        <v>9</v>
      </c>
    </row>
    <row r="17" spans="1:11" ht="15" x14ac:dyDescent="0.2">
      <c r="A17" s="241"/>
      <c r="B17" s="242" t="s">
        <v>217</v>
      </c>
      <c r="C17" s="73">
        <v>0</v>
      </c>
      <c r="D17" s="73">
        <v>1101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91">
        <f t="shared" ref="J17:J22" si="0">SUM(C17:I17)</f>
        <v>1101</v>
      </c>
    </row>
    <row r="18" spans="1:11" ht="15" x14ac:dyDescent="0.2">
      <c r="A18" s="241"/>
      <c r="B18" s="242" t="s">
        <v>215</v>
      </c>
      <c r="C18" s="73">
        <v>0</v>
      </c>
      <c r="D18" s="73">
        <v>2202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91">
        <f t="shared" si="0"/>
        <v>2202</v>
      </c>
    </row>
    <row r="19" spans="1:11" ht="15" x14ac:dyDescent="0.2">
      <c r="A19" s="241"/>
      <c r="B19" s="242" t="s">
        <v>192</v>
      </c>
      <c r="C19" s="73">
        <v>0</v>
      </c>
      <c r="D19" s="73">
        <v>1100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91">
        <f t="shared" si="0"/>
        <v>1100</v>
      </c>
    </row>
    <row r="20" spans="1:11" ht="15" x14ac:dyDescent="0.2">
      <c r="A20" s="241"/>
      <c r="B20" s="242" t="s">
        <v>193</v>
      </c>
      <c r="C20" s="73">
        <v>1547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91">
        <f t="shared" si="0"/>
        <v>1547</v>
      </c>
    </row>
    <row r="21" spans="1:11" ht="15" x14ac:dyDescent="0.2">
      <c r="A21" s="241"/>
      <c r="B21" s="242" t="s">
        <v>239</v>
      </c>
      <c r="C21" s="73">
        <v>1134</v>
      </c>
      <c r="D21" s="73">
        <v>3851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91">
        <f t="shared" si="0"/>
        <v>4985</v>
      </c>
    </row>
    <row r="22" spans="1:11" ht="15.75" thickBot="1" x14ac:dyDescent="0.25">
      <c r="A22" s="241"/>
      <c r="B22" s="242" t="s">
        <v>125</v>
      </c>
      <c r="C22" s="73">
        <v>1144</v>
      </c>
      <c r="D22" s="73">
        <v>4502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91">
        <f t="shared" si="0"/>
        <v>5646</v>
      </c>
    </row>
    <row r="23" spans="1:11" ht="15.75" thickBot="1" x14ac:dyDescent="0.25">
      <c r="A23" s="241"/>
      <c r="B23" s="83" t="s">
        <v>9</v>
      </c>
      <c r="C23" s="88">
        <f t="shared" ref="C23:J23" si="1">SUM(C17:C22)</f>
        <v>3825</v>
      </c>
      <c r="D23" s="88">
        <f t="shared" si="1"/>
        <v>12756</v>
      </c>
      <c r="E23" s="88">
        <f t="shared" si="1"/>
        <v>0</v>
      </c>
      <c r="F23" s="88">
        <f t="shared" si="1"/>
        <v>0</v>
      </c>
      <c r="G23" s="88">
        <f t="shared" si="1"/>
        <v>0</v>
      </c>
      <c r="H23" s="88">
        <f t="shared" si="1"/>
        <v>0</v>
      </c>
      <c r="I23" s="88">
        <f t="shared" si="1"/>
        <v>0</v>
      </c>
      <c r="J23" s="87">
        <f t="shared" si="1"/>
        <v>16581</v>
      </c>
    </row>
    <row r="24" spans="1:11" ht="15" x14ac:dyDescent="0.2">
      <c r="A24" s="243"/>
      <c r="B24" s="244"/>
      <c r="C24" s="110"/>
      <c r="D24" s="110"/>
      <c r="E24" s="243"/>
      <c r="F24" s="243"/>
      <c r="G24" s="243"/>
    </row>
    <row r="26" spans="1:11" ht="14.25" x14ac:dyDescent="0.2">
      <c r="A26" s="369" t="s">
        <v>188</v>
      </c>
      <c r="B26" s="369"/>
      <c r="C26" s="369"/>
      <c r="D26" s="369"/>
      <c r="E26" s="369"/>
      <c r="F26" s="369"/>
      <c r="G26" s="369"/>
      <c r="H26" s="369"/>
      <c r="I26" s="369"/>
      <c r="J26" s="369"/>
      <c r="K26" s="369"/>
    </row>
    <row r="27" spans="1:11" ht="15.75" thickBot="1" x14ac:dyDescent="0.25">
      <c r="D27" s="241"/>
      <c r="E27" s="241"/>
      <c r="F27" s="241"/>
      <c r="G27" s="241"/>
      <c r="H27" s="241"/>
      <c r="I27" s="241"/>
    </row>
    <row r="28" spans="1:11" ht="13.5" thickBot="1" x14ac:dyDescent="0.25">
      <c r="D28" s="84" t="s">
        <v>78</v>
      </c>
      <c r="E28" s="85" t="s">
        <v>189</v>
      </c>
      <c r="F28" s="85" t="s">
        <v>190</v>
      </c>
      <c r="G28" s="86" t="s">
        <v>9</v>
      </c>
    </row>
    <row r="29" spans="1:11" x14ac:dyDescent="0.2">
      <c r="D29" s="242" t="s">
        <v>191</v>
      </c>
      <c r="E29" s="73">
        <v>258</v>
      </c>
      <c r="F29" s="73">
        <v>0</v>
      </c>
      <c r="G29" s="91">
        <f>SUM(E29:F29)</f>
        <v>258</v>
      </c>
    </row>
    <row r="30" spans="1:11" ht="13.5" thickBot="1" x14ac:dyDescent="0.25">
      <c r="D30" s="242" t="s">
        <v>191</v>
      </c>
      <c r="E30" s="73">
        <v>0</v>
      </c>
      <c r="F30" s="73">
        <v>439</v>
      </c>
      <c r="G30" s="91">
        <f>SUM(E30:F30)</f>
        <v>439</v>
      </c>
    </row>
    <row r="31" spans="1:11" ht="13.5" thickBot="1" x14ac:dyDescent="0.25">
      <c r="D31" s="83" t="s">
        <v>9</v>
      </c>
      <c r="E31" s="88">
        <f>SUM(E29:E30)</f>
        <v>258</v>
      </c>
      <c r="F31" s="88">
        <f>SUM(F29:F30)</f>
        <v>439</v>
      </c>
      <c r="G31" s="87">
        <f>SUM(G29:G30)</f>
        <v>697</v>
      </c>
    </row>
  </sheetData>
  <sheetProtection algorithmName="SHA-512" hashValue="FiKZXnEvn8iGuiZO4p/164wlGVJ54GwoXRHIB7wpzP9nzr3CNLCdwlqwl0HvfIN6yUFDS96HAfCFCZzHuvd7Cw==" saltValue="9wDSp/dZyhPKNMC2OAgD4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17:J22">
    <sortCondition descending="1" ref="J17:J22"/>
  </sortState>
  <mergeCells count="4">
    <mergeCell ref="A10:J10"/>
    <mergeCell ref="A12:J12"/>
    <mergeCell ref="A14:J14"/>
    <mergeCell ref="A26:K26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showGridLines="0" showRowColHeaders="0" zoomScale="150" zoomScaleNormal="150" workbookViewId="0">
      <selection activeCell="C3" sqref="C3"/>
    </sheetView>
  </sheetViews>
  <sheetFormatPr baseColWidth="10" defaultRowHeight="12.75" x14ac:dyDescent="0.2"/>
  <cols>
    <col min="3" max="3" width="35.7109375" customWidth="1"/>
    <col min="4" max="5" width="23.140625" customWidth="1"/>
    <col min="8" max="8" width="18" customWidth="1"/>
  </cols>
  <sheetData>
    <row r="1" spans="1:12" ht="12.75" customHeight="1" x14ac:dyDescent="0.2"/>
    <row r="2" spans="1:12" ht="12.75" customHeight="1" x14ac:dyDescent="0.2"/>
    <row r="3" spans="1:12" ht="12.75" customHeight="1" x14ac:dyDescent="0.2"/>
    <row r="4" spans="1:12" ht="12.75" customHeight="1" x14ac:dyDescent="0.25">
      <c r="A4" s="6"/>
      <c r="B4" s="2"/>
      <c r="C4" s="2"/>
      <c r="D4" s="8"/>
      <c r="E4" s="2"/>
      <c r="F4" s="2"/>
      <c r="G4" s="2"/>
      <c r="H4" s="2"/>
      <c r="I4" s="10"/>
      <c r="J4" s="10"/>
      <c r="K4" s="10"/>
      <c r="L4" s="10"/>
    </row>
    <row r="5" spans="1:12" ht="12.75" customHeight="1" x14ac:dyDescent="0.2"/>
    <row r="6" spans="1:12" ht="12.75" customHeight="1" x14ac:dyDescent="0.2"/>
    <row r="7" spans="1:12" ht="12.75" customHeight="1" x14ac:dyDescent="0.2"/>
    <row r="8" spans="1:12" ht="12.75" customHeight="1" x14ac:dyDescent="0.2">
      <c r="C8" s="371" t="s">
        <v>18</v>
      </c>
      <c r="D8" s="371"/>
      <c r="E8" s="9"/>
    </row>
    <row r="9" spans="1:12" ht="12.75" customHeight="1" x14ac:dyDescent="0.2">
      <c r="D9" s="14"/>
      <c r="E9" s="9"/>
    </row>
    <row r="10" spans="1:12" ht="12.75" customHeight="1" x14ac:dyDescent="0.2">
      <c r="C10" s="371" t="s">
        <v>228</v>
      </c>
      <c r="D10" s="371"/>
      <c r="E10" s="9"/>
    </row>
    <row r="11" spans="1:12" ht="12.75" customHeight="1" x14ac:dyDescent="0.2">
      <c r="D11" s="13"/>
      <c r="E11" s="9"/>
    </row>
    <row r="12" spans="1:12" ht="12.75" customHeight="1" x14ac:dyDescent="0.2">
      <c r="C12" s="371" t="s">
        <v>19</v>
      </c>
      <c r="D12" s="371"/>
      <c r="E12" s="25"/>
    </row>
    <row r="13" spans="1:12" ht="12.75" customHeight="1" x14ac:dyDescent="0.2">
      <c r="C13" s="137"/>
      <c r="D13" s="137"/>
      <c r="E13" s="25"/>
    </row>
    <row r="14" spans="1:12" ht="12.75" customHeight="1" thickBot="1" x14ac:dyDescent="0.25"/>
    <row r="15" spans="1:12" ht="17.100000000000001" customHeight="1" x14ac:dyDescent="0.2">
      <c r="C15" s="311" t="s">
        <v>3</v>
      </c>
      <c r="D15" s="312" t="s">
        <v>4</v>
      </c>
      <c r="E15" s="16"/>
    </row>
    <row r="16" spans="1:12" ht="17.100000000000001" customHeight="1" x14ac:dyDescent="0.2">
      <c r="C16" s="112" t="s">
        <v>185</v>
      </c>
      <c r="D16" s="74">
        <v>33000</v>
      </c>
      <c r="E16" s="16"/>
    </row>
    <row r="17" spans="3:5" ht="17.100000000000001" customHeight="1" x14ac:dyDescent="0.2">
      <c r="C17" s="142" t="s">
        <v>212</v>
      </c>
      <c r="D17" s="143">
        <v>246329</v>
      </c>
      <c r="E17" s="16"/>
    </row>
    <row r="18" spans="3:5" ht="17.100000000000001" customHeight="1" x14ac:dyDescent="0.2">
      <c r="C18" s="142" t="s">
        <v>129</v>
      </c>
      <c r="D18" s="143">
        <v>24200</v>
      </c>
      <c r="E18" s="16"/>
    </row>
    <row r="19" spans="3:5" ht="17.100000000000001" customHeight="1" x14ac:dyDescent="0.2">
      <c r="C19" s="142" t="s">
        <v>70</v>
      </c>
      <c r="D19" s="143">
        <v>23012</v>
      </c>
      <c r="E19" s="16"/>
    </row>
    <row r="20" spans="3:5" ht="17.100000000000001" customHeight="1" x14ac:dyDescent="0.2">
      <c r="C20" s="142" t="s">
        <v>128</v>
      </c>
      <c r="D20" s="143">
        <v>37595</v>
      </c>
      <c r="E20" s="16"/>
    </row>
    <row r="21" spans="3:5" ht="17.100000000000001" customHeight="1" x14ac:dyDescent="0.2">
      <c r="C21" s="112" t="s">
        <v>210</v>
      </c>
      <c r="D21" s="74">
        <v>44895</v>
      </c>
      <c r="E21" s="16"/>
    </row>
    <row r="22" spans="3:5" ht="17.100000000000001" customHeight="1" x14ac:dyDescent="0.2">
      <c r="C22" s="142" t="s">
        <v>123</v>
      </c>
      <c r="D22" s="143">
        <v>35500</v>
      </c>
      <c r="E22" s="16"/>
    </row>
    <row r="23" spans="3:5" ht="17.100000000000001" customHeight="1" x14ac:dyDescent="0.2">
      <c r="C23" s="142" t="s">
        <v>211</v>
      </c>
      <c r="D23" s="143">
        <v>31985</v>
      </c>
      <c r="E23" s="16"/>
    </row>
    <row r="24" spans="3:5" ht="13.5" thickBot="1" x14ac:dyDescent="0.25">
      <c r="C24" s="313" t="s">
        <v>9</v>
      </c>
      <c r="D24" s="314">
        <f>SUM(D16:D23)</f>
        <v>476516</v>
      </c>
      <c r="E24" s="16"/>
    </row>
    <row r="25" spans="3:5" x14ac:dyDescent="0.2">
      <c r="C25" s="16"/>
      <c r="D25" s="16"/>
      <c r="E25" s="16"/>
    </row>
    <row r="26" spans="3:5" x14ac:dyDescent="0.2">
      <c r="C26" s="16"/>
      <c r="D26" s="16"/>
      <c r="E26" s="16"/>
    </row>
    <row r="28" spans="3:5" ht="15" x14ac:dyDescent="0.2">
      <c r="C28" s="371" t="s">
        <v>175</v>
      </c>
      <c r="D28" s="371"/>
    </row>
    <row r="29" spans="3:5" ht="17.100000000000001" customHeight="1" x14ac:dyDescent="0.2">
      <c r="C29" s="137"/>
      <c r="D29" s="137"/>
    </row>
    <row r="30" spans="3:5" ht="17.100000000000001" customHeight="1" thickBot="1" x14ac:dyDescent="0.25">
      <c r="D30" s="9"/>
    </row>
    <row r="31" spans="3:5" ht="13.5" thickBot="1" x14ac:dyDescent="0.25">
      <c r="C31" s="63" t="s">
        <v>3</v>
      </c>
      <c r="D31" s="141" t="s">
        <v>4</v>
      </c>
    </row>
    <row r="32" spans="3:5" ht="17.100000000000001" customHeight="1" x14ac:dyDescent="0.2">
      <c r="C32" s="144" t="s">
        <v>176</v>
      </c>
      <c r="D32" s="71">
        <v>16581</v>
      </c>
    </row>
    <row r="33" spans="3:4" ht="17.100000000000001" customHeight="1" thickBot="1" x14ac:dyDescent="0.25">
      <c r="C33" s="285" t="s">
        <v>186</v>
      </c>
      <c r="D33" s="286">
        <v>697</v>
      </c>
    </row>
    <row r="34" spans="3:4" ht="13.5" thickBot="1" x14ac:dyDescent="0.25">
      <c r="C34" s="63" t="s">
        <v>9</v>
      </c>
      <c r="D34" s="136">
        <f>SUM(D32:D33)</f>
        <v>17278</v>
      </c>
    </row>
    <row r="35" spans="3:4" x14ac:dyDescent="0.2">
      <c r="C35" s="16"/>
      <c r="D35" s="16"/>
    </row>
  </sheetData>
  <sheetProtection algorithmName="SHA-512" hashValue="s9P7ilDReGvmL24AlZeCWMamlqT68vLVAvleGE//2imiBIuEyN5GGf0SzyG2/gnlnnLCu6IXWCrfNfDptwAOqA==" saltValue="G52tEKiTZwsxyojzDqmhz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6:D23">
    <sortCondition descending="1" ref="D16:D23" customList="Mayor a menor"/>
  </sortState>
  <mergeCells count="4">
    <mergeCell ref="C8:D8"/>
    <mergeCell ref="C10:D10"/>
    <mergeCell ref="C12:D12"/>
    <mergeCell ref="C28:D28"/>
  </mergeCells>
  <phoneticPr fontId="10" type="noConversion"/>
  <printOptions horizontalCentered="1"/>
  <pageMargins left="0.78740157480314965" right="1.5748031496062993" top="1.1811023622047245" bottom="0.98425196850393704" header="0.51181102362204722" footer="0.51181102362204722"/>
  <pageSetup paperSize="9" scale="70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N112"/>
  <sheetViews>
    <sheetView showGridLines="0" showRowColHeaders="0" zoomScale="150" zoomScaleNormal="150" workbookViewId="0"/>
  </sheetViews>
  <sheetFormatPr baseColWidth="10" defaultRowHeight="12.75" x14ac:dyDescent="0.2"/>
  <cols>
    <col min="1" max="1" width="34.7109375" customWidth="1"/>
    <col min="2" max="2" width="6.5703125" customWidth="1"/>
    <col min="3" max="3" width="13" customWidth="1"/>
    <col min="4" max="4" width="35.7109375" customWidth="1"/>
    <col min="5" max="5" width="20.42578125" customWidth="1"/>
    <col min="6" max="6" width="10" customWidth="1"/>
    <col min="7" max="7" width="17.42578125" customWidth="1"/>
    <col min="8" max="8" width="18.28515625" customWidth="1"/>
  </cols>
  <sheetData>
    <row r="4" spans="1:14" ht="12.95" customHeight="1" x14ac:dyDescent="0.2">
      <c r="A4" s="21"/>
    </row>
    <row r="5" spans="1:14" ht="12.95" customHeight="1" x14ac:dyDescent="0.2">
      <c r="A5" s="21"/>
    </row>
    <row r="6" spans="1:14" ht="12.95" customHeight="1" x14ac:dyDescent="0.2">
      <c r="A6" s="369" t="s">
        <v>2</v>
      </c>
      <c r="B6" s="369"/>
      <c r="C6" s="369"/>
      <c r="D6" s="369"/>
      <c r="E6" s="369"/>
      <c r="F6" s="369"/>
      <c r="G6" s="369"/>
    </row>
    <row r="7" spans="1:14" ht="12.95" customHeight="1" x14ac:dyDescent="0.25">
      <c r="A7" s="14"/>
      <c r="B7" s="17"/>
      <c r="C7" s="17"/>
      <c r="D7" s="18"/>
      <c r="E7" s="18"/>
      <c r="F7" s="18"/>
      <c r="G7" s="18"/>
      <c r="I7" s="19"/>
      <c r="J7" s="20"/>
      <c r="K7" s="20"/>
      <c r="L7" s="20"/>
      <c r="M7" s="20"/>
      <c r="N7" s="20"/>
    </row>
    <row r="8" spans="1:14" ht="12.95" customHeight="1" x14ac:dyDescent="0.2">
      <c r="A8" s="369" t="s">
        <v>229</v>
      </c>
      <c r="B8" s="369"/>
      <c r="C8" s="369"/>
      <c r="D8" s="369"/>
      <c r="E8" s="369"/>
      <c r="F8" s="369"/>
      <c r="G8" s="369"/>
      <c r="I8" s="20"/>
      <c r="J8" s="20"/>
      <c r="K8" s="20"/>
      <c r="L8" s="20"/>
      <c r="M8" s="20"/>
      <c r="N8" s="20"/>
    </row>
    <row r="9" spans="1:14" ht="12.95" customHeight="1" x14ac:dyDescent="0.2">
      <c r="A9" s="21"/>
      <c r="B9" s="21"/>
      <c r="C9" s="21"/>
      <c r="D9" s="21"/>
      <c r="E9" s="21"/>
      <c r="F9" s="21"/>
      <c r="G9" s="21"/>
      <c r="I9" s="20"/>
      <c r="J9" s="20"/>
      <c r="K9" s="20"/>
      <c r="L9" s="20"/>
      <c r="M9" s="20"/>
      <c r="N9" s="20"/>
    </row>
    <row r="10" spans="1:14" ht="12.95" customHeight="1" x14ac:dyDescent="0.2">
      <c r="A10" s="21"/>
      <c r="B10" s="21"/>
      <c r="C10" s="21"/>
      <c r="D10" s="21"/>
      <c r="E10" s="21"/>
      <c r="F10" s="21"/>
      <c r="G10" s="21"/>
      <c r="I10" s="20"/>
      <c r="J10" s="20"/>
      <c r="K10" s="20"/>
      <c r="L10" s="20"/>
      <c r="M10" s="20"/>
      <c r="N10" s="20"/>
    </row>
    <row r="11" spans="1:14" ht="12.95" customHeight="1" thickBot="1" x14ac:dyDescent="0.25">
      <c r="A11" s="21"/>
      <c r="B11" s="21"/>
      <c r="C11" s="21"/>
      <c r="D11" s="21"/>
      <c r="E11" s="21"/>
      <c r="F11" s="21"/>
      <c r="G11" s="21"/>
      <c r="I11" s="20"/>
      <c r="J11" s="20"/>
      <c r="K11" s="20"/>
      <c r="L11" s="20"/>
      <c r="M11" s="20"/>
      <c r="N11" s="20"/>
    </row>
    <row r="12" spans="1:14" ht="20.100000000000001" customHeight="1" thickBot="1" x14ac:dyDescent="0.25">
      <c r="A12" s="100" t="s">
        <v>12</v>
      </c>
      <c r="B12" s="100" t="s">
        <v>13</v>
      </c>
      <c r="C12" s="100" t="s">
        <v>14</v>
      </c>
      <c r="D12" s="100" t="s">
        <v>8</v>
      </c>
      <c r="E12" s="101" t="s">
        <v>15</v>
      </c>
      <c r="F12" s="100" t="s">
        <v>16</v>
      </c>
      <c r="G12" s="102" t="s">
        <v>17</v>
      </c>
      <c r="I12" s="16"/>
    </row>
    <row r="13" spans="1:14" ht="18" customHeight="1" x14ac:dyDescent="0.2">
      <c r="A13" s="40" t="s">
        <v>220</v>
      </c>
      <c r="B13" s="330" t="s">
        <v>178</v>
      </c>
      <c r="C13" s="358">
        <v>46177</v>
      </c>
      <c r="D13" s="328" t="s">
        <v>191</v>
      </c>
      <c r="E13" s="328" t="s">
        <v>189</v>
      </c>
      <c r="F13" s="328">
        <v>258</v>
      </c>
      <c r="G13" s="41" t="s">
        <v>60</v>
      </c>
      <c r="I13" s="16"/>
    </row>
    <row r="14" spans="1:14" ht="18" customHeight="1" x14ac:dyDescent="0.2">
      <c r="A14" s="40"/>
      <c r="B14" s="330"/>
      <c r="C14" s="358"/>
      <c r="D14" s="328"/>
      <c r="E14" s="328" t="s">
        <v>190</v>
      </c>
      <c r="F14" s="328">
        <v>439</v>
      </c>
      <c r="G14" s="41" t="s">
        <v>60</v>
      </c>
      <c r="I14" s="16"/>
    </row>
    <row r="15" spans="1:14" ht="9.9499999999999993" customHeight="1" x14ac:dyDescent="0.2">
      <c r="A15" s="99"/>
      <c r="B15" s="326"/>
      <c r="C15" s="359"/>
      <c r="D15" s="325"/>
      <c r="E15" s="327"/>
      <c r="F15" s="327">
        <f>SUM(F13:F14)</f>
        <v>697</v>
      </c>
      <c r="G15" s="65"/>
      <c r="I15" s="16"/>
    </row>
    <row r="16" spans="1:14" ht="18" customHeight="1" x14ac:dyDescent="0.2">
      <c r="A16" s="40" t="s">
        <v>242</v>
      </c>
      <c r="B16" s="330" t="s">
        <v>72</v>
      </c>
      <c r="C16" s="358">
        <v>46176</v>
      </c>
      <c r="D16" s="328" t="s">
        <v>127</v>
      </c>
      <c r="E16" s="328" t="s">
        <v>38</v>
      </c>
      <c r="F16" s="328">
        <v>22730</v>
      </c>
      <c r="G16" s="41" t="s">
        <v>121</v>
      </c>
      <c r="I16" s="16"/>
    </row>
    <row r="17" spans="1:9" ht="9.9499999999999993" customHeight="1" x14ac:dyDescent="0.2">
      <c r="A17" s="99"/>
      <c r="B17" s="326"/>
      <c r="C17" s="359"/>
      <c r="D17" s="325"/>
      <c r="E17" s="327"/>
      <c r="F17" s="327">
        <f>SUM(F16:F16)</f>
        <v>22730</v>
      </c>
      <c r="G17" s="65"/>
    </row>
    <row r="18" spans="1:9" ht="18" customHeight="1" x14ac:dyDescent="0.2">
      <c r="A18" s="53" t="s">
        <v>243</v>
      </c>
      <c r="B18" s="329" t="s">
        <v>74</v>
      </c>
      <c r="C18" s="360">
        <v>46177</v>
      </c>
      <c r="D18" s="328" t="s">
        <v>177</v>
      </c>
      <c r="E18" s="54" t="s">
        <v>38</v>
      </c>
      <c r="F18" s="54">
        <v>22240</v>
      </c>
      <c r="G18" s="55" t="s">
        <v>121</v>
      </c>
    </row>
    <row r="19" spans="1:9" ht="18" customHeight="1" x14ac:dyDescent="0.2">
      <c r="A19" s="53"/>
      <c r="B19" s="329"/>
      <c r="C19" s="360"/>
      <c r="D19" s="328" t="s">
        <v>268</v>
      </c>
      <c r="E19" s="54" t="s">
        <v>38</v>
      </c>
      <c r="F19" s="54">
        <v>4160</v>
      </c>
      <c r="G19" s="55" t="s">
        <v>121</v>
      </c>
    </row>
    <row r="20" spans="1:9" ht="9.9499999999999993" customHeight="1" x14ac:dyDescent="0.2">
      <c r="A20" s="99"/>
      <c r="B20" s="326"/>
      <c r="C20" s="359"/>
      <c r="D20" s="325"/>
      <c r="E20" s="327"/>
      <c r="F20" s="327">
        <f>SUM(F18:F19)</f>
        <v>26400</v>
      </c>
      <c r="G20" s="65"/>
    </row>
    <row r="21" spans="1:9" ht="18" customHeight="1" x14ac:dyDescent="0.2">
      <c r="A21" s="40" t="s">
        <v>244</v>
      </c>
      <c r="B21" s="330" t="s">
        <v>74</v>
      </c>
      <c r="C21" s="358">
        <v>46181</v>
      </c>
      <c r="D21" s="328" t="s">
        <v>126</v>
      </c>
      <c r="E21" s="328" t="s">
        <v>38</v>
      </c>
      <c r="F21" s="328">
        <v>21649</v>
      </c>
      <c r="G21" s="41" t="s">
        <v>121</v>
      </c>
    </row>
    <row r="22" spans="1:9" ht="9.9499999999999993" customHeight="1" x14ac:dyDescent="0.2">
      <c r="A22" s="99"/>
      <c r="B22" s="326"/>
      <c r="C22" s="359"/>
      <c r="D22" s="325"/>
      <c r="E22" s="327"/>
      <c r="F22" s="327">
        <f>SUM(F21:F21)</f>
        <v>21649</v>
      </c>
      <c r="G22" s="65"/>
      <c r="I22" s="54"/>
    </row>
    <row r="23" spans="1:9" ht="18" customHeight="1" x14ac:dyDescent="0.2">
      <c r="A23" s="53" t="s">
        <v>245</v>
      </c>
      <c r="B23" s="329" t="s">
        <v>74</v>
      </c>
      <c r="C23" s="360">
        <v>46182</v>
      </c>
      <c r="D23" s="328" t="s">
        <v>126</v>
      </c>
      <c r="E23" s="54" t="s">
        <v>39</v>
      </c>
      <c r="F23" s="54">
        <v>10783</v>
      </c>
      <c r="G23" s="55" t="s">
        <v>135</v>
      </c>
    </row>
    <row r="24" spans="1:9" ht="9.9499999999999993" customHeight="1" x14ac:dyDescent="0.2">
      <c r="A24" s="99"/>
      <c r="B24" s="326"/>
      <c r="C24" s="359"/>
      <c r="D24" s="325"/>
      <c r="E24" s="327"/>
      <c r="F24" s="327">
        <f>SUM(F23:F23)</f>
        <v>10783</v>
      </c>
      <c r="G24" s="65"/>
    </row>
    <row r="25" spans="1:9" ht="18" customHeight="1" x14ac:dyDescent="0.2">
      <c r="A25" s="40" t="s">
        <v>246</v>
      </c>
      <c r="B25" s="330" t="s">
        <v>72</v>
      </c>
      <c r="C25" s="358">
        <v>46183</v>
      </c>
      <c r="D25" s="328" t="s">
        <v>127</v>
      </c>
      <c r="E25" s="328" t="s">
        <v>98</v>
      </c>
      <c r="F25" s="328">
        <v>22771</v>
      </c>
      <c r="G25" s="41" t="s">
        <v>139</v>
      </c>
    </row>
    <row r="26" spans="1:9" ht="9.9499999999999993" customHeight="1" x14ac:dyDescent="0.2">
      <c r="A26" s="99"/>
      <c r="B26" s="326"/>
      <c r="C26" s="359"/>
      <c r="D26" s="325"/>
      <c r="E26" s="327"/>
      <c r="F26" s="327">
        <f>SUM(F25:F25)</f>
        <v>22771</v>
      </c>
      <c r="G26" s="65"/>
    </row>
    <row r="27" spans="1:9" ht="18" customHeight="1" x14ac:dyDescent="0.2">
      <c r="A27" s="40" t="s">
        <v>247</v>
      </c>
      <c r="B27" s="330" t="s">
        <v>73</v>
      </c>
      <c r="C27" s="358">
        <v>46183</v>
      </c>
      <c r="D27" s="328" t="s">
        <v>113</v>
      </c>
      <c r="E27" s="328" t="s">
        <v>195</v>
      </c>
      <c r="F27" s="328">
        <v>28000</v>
      </c>
      <c r="G27" s="41" t="s">
        <v>218</v>
      </c>
    </row>
    <row r="28" spans="1:9" ht="18" customHeight="1" x14ac:dyDescent="0.2">
      <c r="A28" s="40"/>
      <c r="B28" s="330"/>
      <c r="C28" s="358"/>
      <c r="D28" s="328" t="s">
        <v>269</v>
      </c>
      <c r="E28" s="328" t="s">
        <v>195</v>
      </c>
      <c r="F28" s="328">
        <v>5000</v>
      </c>
      <c r="G28" s="41" t="s">
        <v>218</v>
      </c>
    </row>
    <row r="29" spans="1:9" ht="9.9499999999999993" customHeight="1" x14ac:dyDescent="0.2">
      <c r="A29" s="64"/>
      <c r="B29" s="326"/>
      <c r="C29" s="361"/>
      <c r="D29" s="325"/>
      <c r="E29" s="327"/>
      <c r="F29" s="327">
        <f>SUM(F27:F28)</f>
        <v>33000</v>
      </c>
      <c r="G29" s="65"/>
    </row>
    <row r="30" spans="1:9" ht="18" customHeight="1" x14ac:dyDescent="0.2">
      <c r="A30" s="40" t="s">
        <v>248</v>
      </c>
      <c r="B30" s="330" t="s">
        <v>74</v>
      </c>
      <c r="C30" s="358">
        <v>46184</v>
      </c>
      <c r="D30" s="328" t="s">
        <v>126</v>
      </c>
      <c r="E30" s="328" t="s">
        <v>39</v>
      </c>
      <c r="F30" s="328">
        <v>12229</v>
      </c>
      <c r="G30" s="41" t="s">
        <v>249</v>
      </c>
    </row>
    <row r="31" spans="1:9" ht="9.9499999999999993" customHeight="1" x14ac:dyDescent="0.2">
      <c r="A31" s="99"/>
      <c r="B31" s="326"/>
      <c r="C31" s="359"/>
      <c r="D31" s="325"/>
      <c r="E31" s="327"/>
      <c r="F31" s="327">
        <f>SUM(F30:F30)</f>
        <v>12229</v>
      </c>
      <c r="G31" s="65"/>
    </row>
    <row r="32" spans="1:9" ht="18" customHeight="1" x14ac:dyDescent="0.2">
      <c r="A32" s="61" t="s">
        <v>250</v>
      </c>
      <c r="B32" s="362" t="s">
        <v>178</v>
      </c>
      <c r="C32" s="363">
        <v>46184</v>
      </c>
      <c r="D32" s="328" t="s">
        <v>127</v>
      </c>
      <c r="E32" s="364" t="s">
        <v>86</v>
      </c>
      <c r="F32" s="364">
        <v>2202</v>
      </c>
      <c r="G32" s="62" t="s">
        <v>60</v>
      </c>
    </row>
    <row r="33" spans="1:7" ht="18" customHeight="1" x14ac:dyDescent="0.2">
      <c r="A33" s="61"/>
      <c r="B33" s="362"/>
      <c r="C33" s="363"/>
      <c r="D33" s="328" t="s">
        <v>126</v>
      </c>
      <c r="E33" s="364" t="s">
        <v>85</v>
      </c>
      <c r="F33" s="364">
        <v>1144</v>
      </c>
      <c r="G33" s="62" t="s">
        <v>60</v>
      </c>
    </row>
    <row r="34" spans="1:7" ht="18" customHeight="1" x14ac:dyDescent="0.2">
      <c r="A34" s="61"/>
      <c r="B34" s="362"/>
      <c r="C34" s="363"/>
      <c r="D34" s="328" t="s">
        <v>270</v>
      </c>
      <c r="E34" s="364" t="s">
        <v>85</v>
      </c>
      <c r="F34" s="364">
        <v>1134</v>
      </c>
      <c r="G34" s="62" t="s">
        <v>60</v>
      </c>
    </row>
    <row r="35" spans="1:7" ht="18" customHeight="1" x14ac:dyDescent="0.2">
      <c r="A35" s="61"/>
      <c r="B35" s="362"/>
      <c r="C35" s="363"/>
      <c r="D35" s="328"/>
      <c r="E35" s="364" t="s">
        <v>86</v>
      </c>
      <c r="F35" s="364">
        <v>3851</v>
      </c>
      <c r="G35" s="62" t="s">
        <v>60</v>
      </c>
    </row>
    <row r="36" spans="1:7" ht="18" customHeight="1" x14ac:dyDescent="0.2">
      <c r="A36" s="61"/>
      <c r="B36" s="362"/>
      <c r="C36" s="363"/>
      <c r="D36" s="328" t="s">
        <v>199</v>
      </c>
      <c r="E36" s="364" t="s">
        <v>85</v>
      </c>
      <c r="F36" s="364">
        <v>1547</v>
      </c>
      <c r="G36" s="62" t="s">
        <v>60</v>
      </c>
    </row>
    <row r="37" spans="1:7" ht="18" customHeight="1" x14ac:dyDescent="0.2">
      <c r="A37" s="61"/>
      <c r="B37" s="362"/>
      <c r="C37" s="363"/>
      <c r="D37" s="328" t="s">
        <v>197</v>
      </c>
      <c r="E37" s="364" t="s">
        <v>86</v>
      </c>
      <c r="F37" s="364">
        <v>1100</v>
      </c>
      <c r="G37" s="62" t="s">
        <v>60</v>
      </c>
    </row>
    <row r="38" spans="1:7" ht="9.9499999999999993" customHeight="1" x14ac:dyDescent="0.2">
      <c r="A38" s="99"/>
      <c r="B38" s="327"/>
      <c r="C38" s="365"/>
      <c r="D38" s="325"/>
      <c r="E38" s="327"/>
      <c r="F38" s="327">
        <f>SUM(F32:F37)</f>
        <v>10978</v>
      </c>
      <c r="G38" s="103"/>
    </row>
    <row r="39" spans="1:7" ht="18" customHeight="1" x14ac:dyDescent="0.2">
      <c r="A39" s="53" t="s">
        <v>252</v>
      </c>
      <c r="B39" s="329" t="s">
        <v>73</v>
      </c>
      <c r="C39" s="360">
        <v>46185</v>
      </c>
      <c r="D39" s="54" t="s">
        <v>113</v>
      </c>
      <c r="E39" s="54" t="s">
        <v>0</v>
      </c>
      <c r="F39" s="54">
        <v>12100</v>
      </c>
      <c r="G39" s="55" t="s">
        <v>130</v>
      </c>
    </row>
    <row r="40" spans="1:7" ht="9.9499999999999993" customHeight="1" x14ac:dyDescent="0.2">
      <c r="A40" s="99"/>
      <c r="B40" s="327"/>
      <c r="C40" s="327"/>
      <c r="D40" s="327"/>
      <c r="E40" s="327"/>
      <c r="F40" s="327">
        <f>SUM(F39:F39)</f>
        <v>12100</v>
      </c>
      <c r="G40" s="103"/>
    </row>
    <row r="41" spans="1:7" ht="18" customHeight="1" x14ac:dyDescent="0.2">
      <c r="A41" s="40" t="s">
        <v>253</v>
      </c>
      <c r="B41" s="330" t="s">
        <v>72</v>
      </c>
      <c r="C41" s="358">
        <v>46185</v>
      </c>
      <c r="D41" s="328" t="s">
        <v>127</v>
      </c>
      <c r="E41" s="328" t="s">
        <v>89</v>
      </c>
      <c r="F41" s="328">
        <v>27122</v>
      </c>
      <c r="G41" s="41" t="s">
        <v>121</v>
      </c>
    </row>
    <row r="42" spans="1:7" ht="9.9499999999999993" customHeight="1" x14ac:dyDescent="0.2">
      <c r="A42" s="99"/>
      <c r="B42" s="326"/>
      <c r="C42" s="359"/>
      <c r="D42" s="325"/>
      <c r="E42" s="327"/>
      <c r="F42" s="327">
        <f>SUM(F41:F41)</f>
        <v>27122</v>
      </c>
      <c r="G42" s="65"/>
    </row>
    <row r="43" spans="1:7" ht="18" customHeight="1" x14ac:dyDescent="0.2">
      <c r="A43" s="40" t="s">
        <v>254</v>
      </c>
      <c r="B43" s="330" t="s">
        <v>74</v>
      </c>
      <c r="C43" s="358">
        <v>46185</v>
      </c>
      <c r="D43" s="54" t="s">
        <v>126</v>
      </c>
      <c r="E43" s="328" t="s">
        <v>86</v>
      </c>
      <c r="F43" s="328">
        <v>4502</v>
      </c>
      <c r="G43" s="41" t="s">
        <v>60</v>
      </c>
    </row>
    <row r="44" spans="1:7" ht="18" customHeight="1" x14ac:dyDescent="0.2">
      <c r="A44" s="40"/>
      <c r="B44" s="330"/>
      <c r="C44" s="358"/>
      <c r="D44" s="54" t="s">
        <v>223</v>
      </c>
      <c r="E44" s="328" t="s">
        <v>86</v>
      </c>
      <c r="F44" s="328">
        <v>1101</v>
      </c>
      <c r="G44" s="41" t="s">
        <v>60</v>
      </c>
    </row>
    <row r="45" spans="1:7" ht="9.9499999999999993" customHeight="1" x14ac:dyDescent="0.2">
      <c r="A45" s="99"/>
      <c r="B45" s="326"/>
      <c r="C45" s="359"/>
      <c r="D45" s="325"/>
      <c r="E45" s="327"/>
      <c r="F45" s="327">
        <f>SUM(F43:F44)</f>
        <v>5603</v>
      </c>
      <c r="G45" s="65"/>
    </row>
    <row r="46" spans="1:7" ht="18" customHeight="1" x14ac:dyDescent="0.2">
      <c r="A46" s="53" t="s">
        <v>255</v>
      </c>
      <c r="B46" s="329" t="s">
        <v>73</v>
      </c>
      <c r="C46" s="360">
        <v>46185</v>
      </c>
      <c r="D46" s="328" t="s">
        <v>113</v>
      </c>
      <c r="E46" s="54" t="s">
        <v>38</v>
      </c>
      <c r="F46" s="54">
        <v>18488</v>
      </c>
      <c r="G46" s="55" t="s">
        <v>121</v>
      </c>
    </row>
    <row r="47" spans="1:7" ht="9.9499999999999993" customHeight="1" x14ac:dyDescent="0.2">
      <c r="A47" s="99"/>
      <c r="B47" s="326"/>
      <c r="C47" s="359"/>
      <c r="D47" s="325"/>
      <c r="E47" s="327"/>
      <c r="F47" s="327">
        <f>SUM(F46:F46)</f>
        <v>18488</v>
      </c>
      <c r="G47" s="65"/>
    </row>
    <row r="48" spans="1:7" ht="18" customHeight="1" x14ac:dyDescent="0.2">
      <c r="A48" s="40" t="s">
        <v>256</v>
      </c>
      <c r="B48" s="330" t="s">
        <v>74</v>
      </c>
      <c r="C48" s="358">
        <v>46187</v>
      </c>
      <c r="D48" s="328" t="s">
        <v>127</v>
      </c>
      <c r="E48" s="328" t="s">
        <v>98</v>
      </c>
      <c r="F48" s="328">
        <v>9214</v>
      </c>
      <c r="G48" s="41" t="s">
        <v>257</v>
      </c>
    </row>
    <row r="49" spans="1:7" ht="9.9499999999999993" customHeight="1" x14ac:dyDescent="0.2">
      <c r="A49" s="99"/>
      <c r="B49" s="326"/>
      <c r="C49" s="359"/>
      <c r="D49" s="325"/>
      <c r="E49" s="327"/>
      <c r="F49" s="327">
        <f>SUM(F48:F48)</f>
        <v>9214</v>
      </c>
      <c r="G49" s="65"/>
    </row>
    <row r="50" spans="1:7" ht="18" customHeight="1" x14ac:dyDescent="0.2">
      <c r="A50" s="53" t="s">
        <v>258</v>
      </c>
      <c r="B50" s="329" t="s">
        <v>73</v>
      </c>
      <c r="C50" s="360">
        <v>46187</v>
      </c>
      <c r="D50" s="328" t="s">
        <v>113</v>
      </c>
      <c r="E50" s="54" t="s">
        <v>0</v>
      </c>
      <c r="F50" s="54">
        <v>12100</v>
      </c>
      <c r="G50" s="55" t="s">
        <v>130</v>
      </c>
    </row>
    <row r="51" spans="1:7" ht="9.9499999999999993" customHeight="1" x14ac:dyDescent="0.2">
      <c r="A51" s="99"/>
      <c r="B51" s="326"/>
      <c r="C51" s="359"/>
      <c r="D51" s="325"/>
      <c r="E51" s="327"/>
      <c r="F51" s="327">
        <f>SUM(F50:F50)</f>
        <v>12100</v>
      </c>
      <c r="G51" s="65"/>
    </row>
    <row r="52" spans="1:7" ht="18" customHeight="1" x14ac:dyDescent="0.2">
      <c r="A52" s="40" t="s">
        <v>259</v>
      </c>
      <c r="B52" s="330" t="s">
        <v>73</v>
      </c>
      <c r="C52" s="358">
        <v>46190</v>
      </c>
      <c r="D52" s="328" t="s">
        <v>113</v>
      </c>
      <c r="E52" s="328" t="s">
        <v>38</v>
      </c>
      <c r="F52" s="328">
        <v>22002</v>
      </c>
      <c r="G52" s="41" t="s">
        <v>121</v>
      </c>
    </row>
    <row r="53" spans="1:7" ht="9.9499999999999993" customHeight="1" x14ac:dyDescent="0.2">
      <c r="A53" s="99"/>
      <c r="B53" s="326"/>
      <c r="C53" s="359"/>
      <c r="D53" s="325"/>
      <c r="E53" s="327"/>
      <c r="F53" s="327">
        <f>SUM(F52:F52)</f>
        <v>22002</v>
      </c>
      <c r="G53" s="65"/>
    </row>
    <row r="54" spans="1:7" ht="18" customHeight="1" x14ac:dyDescent="0.2">
      <c r="A54" s="40" t="s">
        <v>260</v>
      </c>
      <c r="B54" s="330" t="s">
        <v>72</v>
      </c>
      <c r="C54" s="358">
        <v>46191</v>
      </c>
      <c r="D54" s="328" t="s">
        <v>127</v>
      </c>
      <c r="E54" s="328" t="s">
        <v>38</v>
      </c>
      <c r="F54" s="328">
        <v>25410</v>
      </c>
      <c r="G54" s="41" t="s">
        <v>121</v>
      </c>
    </row>
    <row r="55" spans="1:7" ht="9.9499999999999993" customHeight="1" x14ac:dyDescent="0.2">
      <c r="A55" s="99"/>
      <c r="B55" s="326"/>
      <c r="C55" s="359"/>
      <c r="D55" s="325"/>
      <c r="E55" s="327"/>
      <c r="F55" s="327">
        <f>SUM(F54:F54)</f>
        <v>25410</v>
      </c>
      <c r="G55" s="65"/>
    </row>
    <row r="56" spans="1:7" ht="18" customHeight="1" x14ac:dyDescent="0.2">
      <c r="A56" s="53" t="s">
        <v>261</v>
      </c>
      <c r="B56" s="329" t="s">
        <v>73</v>
      </c>
      <c r="C56" s="360">
        <v>46192</v>
      </c>
      <c r="D56" s="328" t="s">
        <v>194</v>
      </c>
      <c r="E56" s="54" t="s">
        <v>89</v>
      </c>
      <c r="F56" s="54">
        <v>10473</v>
      </c>
      <c r="G56" s="55" t="s">
        <v>121</v>
      </c>
    </row>
    <row r="57" spans="1:7" ht="9.9499999999999993" customHeight="1" x14ac:dyDescent="0.2">
      <c r="A57" s="99"/>
      <c r="B57" s="326"/>
      <c r="C57" s="359"/>
      <c r="D57" s="325"/>
      <c r="E57" s="327"/>
      <c r="F57" s="327">
        <f>SUM(F56:F56)</f>
        <v>10473</v>
      </c>
      <c r="G57" s="65"/>
    </row>
    <row r="58" spans="1:7" ht="18" customHeight="1" x14ac:dyDescent="0.2">
      <c r="A58" s="40" t="s">
        <v>262</v>
      </c>
      <c r="B58" s="330" t="s">
        <v>73</v>
      </c>
      <c r="C58" s="358">
        <v>46193</v>
      </c>
      <c r="D58" s="328" t="s">
        <v>224</v>
      </c>
      <c r="E58" s="328" t="s">
        <v>7</v>
      </c>
      <c r="F58" s="328">
        <v>19895</v>
      </c>
      <c r="G58" s="41" t="s">
        <v>61</v>
      </c>
    </row>
    <row r="59" spans="1:7" ht="9.9499999999999993" customHeight="1" x14ac:dyDescent="0.2">
      <c r="A59" s="99"/>
      <c r="B59" s="326"/>
      <c r="C59" s="359"/>
      <c r="D59" s="325"/>
      <c r="E59" s="327"/>
      <c r="F59" s="327">
        <f>SUM(F58:F58)</f>
        <v>19895</v>
      </c>
      <c r="G59" s="65"/>
    </row>
    <row r="60" spans="1:7" ht="18" customHeight="1" x14ac:dyDescent="0.2">
      <c r="A60" s="53" t="s">
        <v>263</v>
      </c>
      <c r="B60" s="329" t="s">
        <v>124</v>
      </c>
      <c r="C60" s="360">
        <v>46195</v>
      </c>
      <c r="D60" s="328" t="s">
        <v>127</v>
      </c>
      <c r="E60" s="54" t="s">
        <v>45</v>
      </c>
      <c r="F60" s="54">
        <v>4500</v>
      </c>
      <c r="G60" s="55" t="s">
        <v>119</v>
      </c>
    </row>
    <row r="61" spans="1:7" ht="18" customHeight="1" x14ac:dyDescent="0.2">
      <c r="A61" s="53"/>
      <c r="B61" s="329"/>
      <c r="C61" s="360"/>
      <c r="D61" s="328" t="s">
        <v>221</v>
      </c>
      <c r="E61" s="54" t="s">
        <v>45</v>
      </c>
      <c r="F61" s="54">
        <v>1500</v>
      </c>
      <c r="G61" s="55" t="s">
        <v>119</v>
      </c>
    </row>
    <row r="62" spans="1:7" ht="9.9499999999999993" customHeight="1" x14ac:dyDescent="0.2">
      <c r="A62" s="99"/>
      <c r="B62" s="326"/>
      <c r="C62" s="359"/>
      <c r="D62" s="325"/>
      <c r="E62" s="327"/>
      <c r="F62" s="327">
        <f>SUM(F60:F61)</f>
        <v>6000</v>
      </c>
      <c r="G62" s="65"/>
    </row>
    <row r="63" spans="1:7" ht="18" customHeight="1" x14ac:dyDescent="0.2">
      <c r="A63" s="40" t="s">
        <v>264</v>
      </c>
      <c r="B63" s="330" t="s">
        <v>74</v>
      </c>
      <c r="C63" s="358">
        <v>46197</v>
      </c>
      <c r="D63" s="328" t="s">
        <v>222</v>
      </c>
      <c r="E63" s="328" t="s">
        <v>38</v>
      </c>
      <c r="F63" s="328">
        <v>21150</v>
      </c>
      <c r="G63" s="41" t="s">
        <v>121</v>
      </c>
    </row>
    <row r="64" spans="1:7" ht="9.9499999999999993" customHeight="1" x14ac:dyDescent="0.2">
      <c r="A64" s="99"/>
      <c r="B64" s="326"/>
      <c r="C64" s="359"/>
      <c r="D64" s="325"/>
      <c r="E64" s="327"/>
      <c r="F64" s="327">
        <f>SUM(F63:F63)</f>
        <v>21150</v>
      </c>
      <c r="G64" s="65"/>
    </row>
    <row r="65" spans="1:7" ht="18" customHeight="1" x14ac:dyDescent="0.2">
      <c r="A65" s="40" t="s">
        <v>265</v>
      </c>
      <c r="B65" s="330" t="s">
        <v>72</v>
      </c>
      <c r="C65" s="358">
        <v>46197</v>
      </c>
      <c r="D65" s="328" t="s">
        <v>271</v>
      </c>
      <c r="E65" s="328" t="s">
        <v>7</v>
      </c>
      <c r="F65" s="328">
        <v>5000</v>
      </c>
      <c r="G65" s="41" t="s">
        <v>61</v>
      </c>
    </row>
    <row r="66" spans="1:7" ht="18" customHeight="1" x14ac:dyDescent="0.2">
      <c r="A66" s="40"/>
      <c r="B66" s="330"/>
      <c r="C66" s="358"/>
      <c r="D66" s="328" t="s">
        <v>221</v>
      </c>
      <c r="E66" s="328" t="s">
        <v>7</v>
      </c>
      <c r="F66" s="328">
        <v>7000</v>
      </c>
      <c r="G66" s="41" t="s">
        <v>61</v>
      </c>
    </row>
    <row r="67" spans="1:7" ht="18" customHeight="1" x14ac:dyDescent="0.2">
      <c r="A67" s="40"/>
      <c r="B67" s="330"/>
      <c r="C67" s="358"/>
      <c r="D67" s="328" t="s">
        <v>272</v>
      </c>
      <c r="E67" s="328" t="s">
        <v>7</v>
      </c>
      <c r="F67" s="328">
        <v>8000</v>
      </c>
      <c r="G67" s="41" t="s">
        <v>61</v>
      </c>
    </row>
    <row r="68" spans="1:7" ht="18" customHeight="1" x14ac:dyDescent="0.2">
      <c r="A68" s="40"/>
      <c r="B68" s="330"/>
      <c r="C68" s="358"/>
      <c r="D68" s="328" t="s">
        <v>273</v>
      </c>
      <c r="E68" s="328" t="s">
        <v>7</v>
      </c>
      <c r="F68" s="328">
        <v>5000</v>
      </c>
      <c r="G68" s="41" t="s">
        <v>61</v>
      </c>
    </row>
    <row r="69" spans="1:7" ht="9.9499999999999993" customHeight="1" x14ac:dyDescent="0.2">
      <c r="A69" s="64"/>
      <c r="B69" s="326"/>
      <c r="C69" s="361"/>
      <c r="D69" s="325"/>
      <c r="E69" s="327"/>
      <c r="F69" s="327">
        <f>SUM(F65:F68)</f>
        <v>25000</v>
      </c>
      <c r="G69" s="65"/>
    </row>
    <row r="70" spans="1:7" ht="18" customHeight="1" x14ac:dyDescent="0.2">
      <c r="A70" s="40" t="s">
        <v>266</v>
      </c>
      <c r="B70" s="330" t="s">
        <v>74</v>
      </c>
      <c r="C70" s="358">
        <v>46199</v>
      </c>
      <c r="D70" s="328" t="s">
        <v>177</v>
      </c>
      <c r="E70" s="328" t="s">
        <v>38</v>
      </c>
      <c r="F70" s="328">
        <v>19800</v>
      </c>
      <c r="G70" s="41" t="s">
        <v>121</v>
      </c>
    </row>
    <row r="71" spans="1:7" ht="9.9499999999999993" customHeight="1" x14ac:dyDescent="0.2">
      <c r="A71" s="99"/>
      <c r="B71" s="326"/>
      <c r="C71" s="359"/>
      <c r="D71" s="325"/>
      <c r="E71" s="327"/>
      <c r="F71" s="327">
        <f>SUM(F70:F70)</f>
        <v>19800</v>
      </c>
      <c r="G71" s="65"/>
    </row>
    <row r="72" spans="1:7" ht="18" customHeight="1" x14ac:dyDescent="0.2">
      <c r="A72" s="61" t="s">
        <v>267</v>
      </c>
      <c r="B72" s="362" t="s">
        <v>73</v>
      </c>
      <c r="C72" s="363">
        <v>46200</v>
      </c>
      <c r="D72" s="328" t="s">
        <v>274</v>
      </c>
      <c r="E72" s="364" t="s">
        <v>38</v>
      </c>
      <c r="F72" s="364">
        <v>68700</v>
      </c>
      <c r="G72" s="62" t="s">
        <v>121</v>
      </c>
    </row>
    <row r="73" spans="1:7" ht="9.9499999999999993" customHeight="1" thickBot="1" x14ac:dyDescent="0.25">
      <c r="A73" s="155"/>
      <c r="B73" s="97"/>
      <c r="C73" s="366"/>
      <c r="D73" s="66"/>
      <c r="E73" s="97"/>
      <c r="F73" s="97">
        <f>SUM(F72:F72)</f>
        <v>68700</v>
      </c>
      <c r="G73" s="367"/>
    </row>
    <row r="74" spans="1:7" ht="18" customHeight="1" x14ac:dyDescent="0.2"/>
    <row r="75" spans="1:7" ht="18" customHeight="1" x14ac:dyDescent="0.2"/>
    <row r="76" spans="1:7" ht="9.9499999999999993" customHeight="1" x14ac:dyDescent="0.2"/>
    <row r="77" spans="1:7" ht="18" customHeight="1" x14ac:dyDescent="0.2"/>
    <row r="78" spans="1:7" ht="9.9499999999999993" customHeight="1" x14ac:dyDescent="0.2"/>
    <row r="79" spans="1:7" ht="15" customHeight="1" x14ac:dyDescent="0.2"/>
    <row r="80" spans="1:7" ht="15" customHeight="1" x14ac:dyDescent="0.2"/>
    <row r="81" ht="15" customHeight="1" x14ac:dyDescent="0.2"/>
    <row r="82" ht="9.9499999999999993" customHeight="1" x14ac:dyDescent="0.2"/>
    <row r="83" ht="18" customHeight="1" x14ac:dyDescent="0.2"/>
    <row r="84" ht="9.9499999999999993" customHeight="1" x14ac:dyDescent="0.2"/>
    <row r="85" ht="18" customHeight="1" x14ac:dyDescent="0.2"/>
    <row r="86" ht="9.9499999999999993" customHeight="1" x14ac:dyDescent="0.2"/>
    <row r="87" ht="18" customHeight="1" x14ac:dyDescent="0.2"/>
    <row r="88" ht="9.9499999999999993" customHeight="1" x14ac:dyDescent="0.2"/>
    <row r="89" ht="18" customHeight="1" x14ac:dyDescent="0.2"/>
    <row r="90" ht="9.9499999999999993" customHeight="1" x14ac:dyDescent="0.2"/>
    <row r="91" ht="18" customHeight="1" x14ac:dyDescent="0.2"/>
    <row r="92" ht="18" customHeight="1" x14ac:dyDescent="0.2"/>
    <row r="93" ht="9.9499999999999993" customHeight="1" x14ac:dyDescent="0.2"/>
    <row r="94" ht="18" customHeight="1" x14ac:dyDescent="0.2"/>
    <row r="95" ht="9.9499999999999993" customHeight="1" x14ac:dyDescent="0.2"/>
    <row r="96" ht="18" customHeight="1" x14ac:dyDescent="0.2"/>
    <row r="97" ht="18" customHeight="1" x14ac:dyDescent="0.2"/>
    <row r="98" ht="9.9499999999999993" customHeight="1" x14ac:dyDescent="0.2"/>
    <row r="99" ht="18" customHeight="1" x14ac:dyDescent="0.2"/>
    <row r="100" ht="18" customHeight="1" x14ac:dyDescent="0.2"/>
    <row r="101" ht="9.9499999999999993" customHeight="1" x14ac:dyDescent="0.2"/>
    <row r="102" ht="18" customHeight="1" x14ac:dyDescent="0.2"/>
    <row r="103" ht="18" customHeight="1" x14ac:dyDescent="0.2"/>
    <row r="104" ht="9.9499999999999993" customHeight="1" x14ac:dyDescent="0.2"/>
    <row r="105" ht="18" customHeight="1" x14ac:dyDescent="0.2"/>
    <row r="106" ht="18" customHeight="1" x14ac:dyDescent="0.2"/>
    <row r="107" ht="9.9499999999999993" customHeight="1" x14ac:dyDescent="0.2"/>
    <row r="108" ht="18" customHeight="1" x14ac:dyDescent="0.2"/>
    <row r="109" ht="18" customHeight="1" x14ac:dyDescent="0.2"/>
    <row r="110" ht="9.9499999999999993" customHeight="1" x14ac:dyDescent="0.2"/>
    <row r="111" ht="18" customHeight="1" x14ac:dyDescent="0.2"/>
    <row r="112" ht="18" customHeight="1" x14ac:dyDescent="0.2"/>
  </sheetData>
  <sheetProtection algorithmName="SHA-512" hashValue="I2cJWVfsrWlV2PTiC6QZpxUeUEjBf4qUr/Y4kPjza/AeW8Cz1qG6IC06500MLAxFruiPV7lWaenjCxb1tx/NoA==" saltValue="tK4CE7iSlym7KNd4UMimcg==" spinCount="100000" sheet="1" formatCells="0" formatColumns="0" formatRows="0" insertColumns="0" insertRows="0" insertHyperlinks="0" deleteColumns="0" deleteRows="0" sort="0" autoFilter="0" pivotTables="0"/>
  <mergeCells count="2">
    <mergeCell ref="A6:G6"/>
    <mergeCell ref="A8:G8"/>
  </mergeCells>
  <phoneticPr fontId="10" type="noConversion"/>
  <printOptions horizontalCentered="1"/>
  <pageMargins left="1.1811023622047245" right="1.1811023622047245" top="0.59055118110236227" bottom="0.19685039370078741" header="0.59055118110236227" footer="0"/>
  <pageSetup paperSize="9" scale="55" fitToHeight="2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P28"/>
  <sheetViews>
    <sheetView showGridLines="0" zoomScale="150" zoomScaleNormal="150" workbookViewId="0">
      <selection activeCell="E7" sqref="E7"/>
    </sheetView>
  </sheetViews>
  <sheetFormatPr baseColWidth="10" defaultRowHeight="12.75" x14ac:dyDescent="0.2"/>
  <cols>
    <col min="1" max="1" width="5.7109375" customWidth="1"/>
    <col min="2" max="2" width="4.140625" hidden="1" customWidth="1"/>
    <col min="3" max="3" width="13.42578125" customWidth="1"/>
    <col min="4" max="4" width="7.140625" customWidth="1"/>
    <col min="5" max="6" width="7" customWidth="1"/>
    <col min="7" max="8" width="9.140625" customWidth="1"/>
    <col min="9" max="9" width="8.42578125" customWidth="1"/>
    <col min="10" max="10" width="9.140625" customWidth="1"/>
    <col min="11" max="11" width="8.7109375" customWidth="1"/>
    <col min="12" max="12" width="13" customWidth="1"/>
    <col min="13" max="13" width="9.28515625" customWidth="1"/>
    <col min="14" max="14" width="10.7109375" customWidth="1"/>
  </cols>
  <sheetData>
    <row r="5" spans="3:16" ht="12.95" customHeight="1" x14ac:dyDescent="0.2"/>
    <row r="6" spans="3:16" ht="12.95" customHeight="1" x14ac:dyDescent="0.2"/>
    <row r="7" spans="3:16" ht="12.95" customHeight="1" x14ac:dyDescent="0.2"/>
    <row r="8" spans="3:16" ht="12.95" customHeight="1" x14ac:dyDescent="0.2"/>
    <row r="9" spans="3:16" ht="12.95" customHeight="1" x14ac:dyDescent="0.2">
      <c r="C9" s="369" t="s">
        <v>116</v>
      </c>
      <c r="D9" s="369"/>
      <c r="E9" s="369"/>
      <c r="F9" s="369"/>
      <c r="G9" s="369"/>
      <c r="H9" s="369"/>
      <c r="I9" s="369"/>
      <c r="J9" s="369"/>
      <c r="K9" s="369"/>
      <c r="L9" s="369"/>
      <c r="M9" s="111"/>
      <c r="N9" s="111"/>
      <c r="O9" s="56"/>
      <c r="P9" s="56"/>
    </row>
    <row r="10" spans="3:16" ht="12.95" customHeight="1" x14ac:dyDescent="0.25">
      <c r="C10" s="15"/>
      <c r="D10" s="5"/>
      <c r="E10" s="5"/>
      <c r="F10" s="5"/>
      <c r="G10" s="5"/>
      <c r="H10" s="5"/>
      <c r="I10" s="5"/>
      <c r="J10" s="5"/>
      <c r="K10" s="5"/>
      <c r="L10" s="5" t="s">
        <v>59</v>
      </c>
      <c r="M10" s="5"/>
      <c r="N10" s="5"/>
      <c r="O10" s="5"/>
      <c r="P10" s="5"/>
    </row>
    <row r="11" spans="3:16" ht="12.95" customHeight="1" x14ac:dyDescent="0.2">
      <c r="C11" s="369" t="s">
        <v>69</v>
      </c>
      <c r="D11" s="369"/>
      <c r="E11" s="369"/>
      <c r="F11" s="369"/>
      <c r="G11" s="369"/>
      <c r="H11" s="369"/>
      <c r="I11" s="369"/>
      <c r="J11" s="369"/>
      <c r="K11" s="369"/>
      <c r="L11" s="369"/>
      <c r="M11" s="111"/>
      <c r="N11" s="111"/>
      <c r="O11" s="56"/>
      <c r="P11" s="56"/>
    </row>
    <row r="12" spans="3:16" ht="12.95" customHeight="1" x14ac:dyDescent="0.2">
      <c r="C12" s="98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3:16" ht="12.95" customHeight="1" x14ac:dyDescent="0.2">
      <c r="C13" s="369" t="s">
        <v>230</v>
      </c>
      <c r="D13" s="369"/>
      <c r="E13" s="369"/>
      <c r="F13" s="369"/>
      <c r="G13" s="369"/>
      <c r="H13" s="369"/>
      <c r="I13" s="369"/>
      <c r="J13" s="369"/>
      <c r="K13" s="369"/>
      <c r="L13" s="369"/>
      <c r="M13" s="111"/>
      <c r="N13" s="111"/>
      <c r="O13" s="56"/>
      <c r="P13" s="56"/>
    </row>
    <row r="14" spans="3:16" ht="12.95" customHeight="1" x14ac:dyDescent="0.2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111"/>
      <c r="N14" s="111"/>
      <c r="O14" s="56"/>
      <c r="P14" s="56"/>
    </row>
    <row r="15" spans="3:16" ht="12.95" customHeight="1" thickBot="1" x14ac:dyDescent="0.25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111"/>
      <c r="N15" s="111"/>
      <c r="O15" s="56"/>
      <c r="P15" s="56"/>
    </row>
    <row r="16" spans="3:16" ht="33.950000000000003" customHeight="1" thickBot="1" x14ac:dyDescent="0.25">
      <c r="C16" s="302" t="s">
        <v>17</v>
      </c>
      <c r="D16" s="303" t="s">
        <v>39</v>
      </c>
      <c r="E16" s="303" t="s">
        <v>0</v>
      </c>
      <c r="F16" s="303" t="s">
        <v>7</v>
      </c>
      <c r="G16" s="303" t="s">
        <v>89</v>
      </c>
      <c r="H16" s="303" t="s">
        <v>45</v>
      </c>
      <c r="I16" s="303" t="s">
        <v>98</v>
      </c>
      <c r="J16" s="303" t="s">
        <v>75</v>
      </c>
      <c r="K16" s="303" t="s">
        <v>38</v>
      </c>
      <c r="L16" s="304" t="s">
        <v>9</v>
      </c>
    </row>
    <row r="17" spans="3:12" ht="17.100000000000001" customHeight="1" x14ac:dyDescent="0.2">
      <c r="C17" s="109" t="s">
        <v>121</v>
      </c>
      <c r="D17" s="272">
        <v>0</v>
      </c>
      <c r="E17" s="272">
        <v>0</v>
      </c>
      <c r="F17" s="272">
        <v>0</v>
      </c>
      <c r="G17" s="272">
        <v>37595</v>
      </c>
      <c r="H17" s="272">
        <v>0</v>
      </c>
      <c r="I17" s="272">
        <v>0</v>
      </c>
      <c r="J17" s="272">
        <v>0</v>
      </c>
      <c r="K17" s="272">
        <v>246329</v>
      </c>
      <c r="L17" s="273">
        <f t="shared" ref="L17:L26" si="0">SUM(D17:K17)</f>
        <v>283924</v>
      </c>
    </row>
    <row r="18" spans="3:12" ht="17.100000000000001" customHeight="1" x14ac:dyDescent="0.2">
      <c r="C18" s="128" t="s">
        <v>61</v>
      </c>
      <c r="D18" s="274">
        <v>0</v>
      </c>
      <c r="E18" s="274">
        <v>0</v>
      </c>
      <c r="F18" s="274">
        <v>44895</v>
      </c>
      <c r="G18" s="274">
        <v>0</v>
      </c>
      <c r="H18" s="274">
        <v>0</v>
      </c>
      <c r="I18" s="274">
        <v>0</v>
      </c>
      <c r="J18" s="274">
        <v>0</v>
      </c>
      <c r="K18" s="274">
        <v>0</v>
      </c>
      <c r="L18" s="275">
        <f t="shared" si="0"/>
        <v>44895</v>
      </c>
    </row>
    <row r="19" spans="3:12" ht="17.100000000000001" customHeight="1" x14ac:dyDescent="0.2">
      <c r="C19" s="128" t="s">
        <v>218</v>
      </c>
      <c r="D19" s="274">
        <v>0</v>
      </c>
      <c r="E19" s="274">
        <v>0</v>
      </c>
      <c r="F19" s="274">
        <v>0</v>
      </c>
      <c r="G19" s="274">
        <v>0</v>
      </c>
      <c r="H19" s="274">
        <v>0</v>
      </c>
      <c r="I19" s="274">
        <v>0</v>
      </c>
      <c r="J19" s="274">
        <v>33000</v>
      </c>
      <c r="K19" s="274">
        <v>0</v>
      </c>
      <c r="L19" s="275">
        <f t="shared" si="0"/>
        <v>33000</v>
      </c>
    </row>
    <row r="20" spans="3:12" ht="17.100000000000001" customHeight="1" x14ac:dyDescent="0.2">
      <c r="C20" s="128" t="s">
        <v>241</v>
      </c>
      <c r="D20" s="274">
        <v>0</v>
      </c>
      <c r="E20" s="274">
        <v>0</v>
      </c>
      <c r="F20" s="274">
        <v>0</v>
      </c>
      <c r="G20" s="274">
        <v>0</v>
      </c>
      <c r="H20" s="274">
        <v>29500</v>
      </c>
      <c r="I20" s="274">
        <v>0</v>
      </c>
      <c r="J20" s="274">
        <v>0</v>
      </c>
      <c r="K20" s="274">
        <v>0</v>
      </c>
      <c r="L20" s="275">
        <f t="shared" si="0"/>
        <v>29500</v>
      </c>
    </row>
    <row r="21" spans="3:12" ht="17.100000000000001" customHeight="1" x14ac:dyDescent="0.2">
      <c r="C21" s="128" t="s">
        <v>130</v>
      </c>
      <c r="D21" s="274">
        <v>0</v>
      </c>
      <c r="E21" s="274">
        <v>24200</v>
      </c>
      <c r="F21" s="274">
        <v>0</v>
      </c>
      <c r="G21" s="274">
        <v>0</v>
      </c>
      <c r="H21" s="274">
        <v>0</v>
      </c>
      <c r="I21" s="274">
        <v>0</v>
      </c>
      <c r="J21" s="274">
        <v>0</v>
      </c>
      <c r="K21" s="274">
        <v>0</v>
      </c>
      <c r="L21" s="275">
        <f t="shared" si="0"/>
        <v>24200</v>
      </c>
    </row>
    <row r="22" spans="3:12" ht="17.100000000000001" customHeight="1" x14ac:dyDescent="0.2">
      <c r="C22" s="128" t="s">
        <v>139</v>
      </c>
      <c r="D22" s="274">
        <v>0</v>
      </c>
      <c r="E22" s="274">
        <v>0</v>
      </c>
      <c r="F22" s="274">
        <v>0</v>
      </c>
      <c r="G22" s="274">
        <v>0</v>
      </c>
      <c r="H22" s="274">
        <v>0</v>
      </c>
      <c r="I22" s="274">
        <v>22771</v>
      </c>
      <c r="J22" s="274">
        <v>0</v>
      </c>
      <c r="K22" s="274">
        <v>0</v>
      </c>
      <c r="L22" s="275">
        <f t="shared" si="0"/>
        <v>22771</v>
      </c>
    </row>
    <row r="23" spans="3:12" ht="17.100000000000001" customHeight="1" x14ac:dyDescent="0.2">
      <c r="C23" s="128" t="s">
        <v>249</v>
      </c>
      <c r="D23" s="274">
        <v>12229</v>
      </c>
      <c r="E23" s="274">
        <v>0</v>
      </c>
      <c r="F23" s="274">
        <v>0</v>
      </c>
      <c r="G23" s="274">
        <v>0</v>
      </c>
      <c r="H23" s="274">
        <v>0</v>
      </c>
      <c r="I23" s="274">
        <v>0</v>
      </c>
      <c r="J23" s="274">
        <v>0</v>
      </c>
      <c r="K23" s="274">
        <v>0</v>
      </c>
      <c r="L23" s="275">
        <f t="shared" si="0"/>
        <v>12229</v>
      </c>
    </row>
    <row r="24" spans="3:12" ht="17.100000000000001" customHeight="1" x14ac:dyDescent="0.2">
      <c r="C24" s="128" t="s">
        <v>135</v>
      </c>
      <c r="D24" s="274">
        <v>10783</v>
      </c>
      <c r="E24" s="274">
        <v>0</v>
      </c>
      <c r="F24" s="274">
        <v>0</v>
      </c>
      <c r="G24" s="274">
        <v>0</v>
      </c>
      <c r="H24" s="274">
        <v>0</v>
      </c>
      <c r="I24" s="274">
        <v>0</v>
      </c>
      <c r="J24" s="274">
        <v>0</v>
      </c>
      <c r="K24" s="274">
        <v>0</v>
      </c>
      <c r="L24" s="275">
        <f t="shared" si="0"/>
        <v>10783</v>
      </c>
    </row>
    <row r="25" spans="3:12" ht="17.100000000000001" customHeight="1" x14ac:dyDescent="0.2">
      <c r="C25" s="128" t="s">
        <v>257</v>
      </c>
      <c r="D25" s="274">
        <v>0</v>
      </c>
      <c r="E25" s="274">
        <v>0</v>
      </c>
      <c r="F25" s="274">
        <v>0</v>
      </c>
      <c r="G25" s="274">
        <v>0</v>
      </c>
      <c r="H25" s="274">
        <v>0</v>
      </c>
      <c r="I25" s="274">
        <v>9214</v>
      </c>
      <c r="J25" s="274">
        <v>0</v>
      </c>
      <c r="K25" s="274">
        <v>0</v>
      </c>
      <c r="L25" s="275">
        <f t="shared" si="0"/>
        <v>9214</v>
      </c>
    </row>
    <row r="26" spans="3:12" ht="17.100000000000001" customHeight="1" thickBot="1" x14ac:dyDescent="0.25">
      <c r="C26" s="202" t="s">
        <v>119</v>
      </c>
      <c r="D26" s="276">
        <v>0</v>
      </c>
      <c r="E26" s="276">
        <v>0</v>
      </c>
      <c r="F26" s="276">
        <v>0</v>
      </c>
      <c r="G26" s="276">
        <v>0</v>
      </c>
      <c r="H26" s="276">
        <v>6000</v>
      </c>
      <c r="I26" s="276">
        <v>0</v>
      </c>
      <c r="J26" s="276">
        <v>0</v>
      </c>
      <c r="K26" s="276">
        <v>0</v>
      </c>
      <c r="L26" s="277">
        <f t="shared" si="0"/>
        <v>6000</v>
      </c>
    </row>
    <row r="27" spans="3:12" ht="20.100000000000001" customHeight="1" thickBot="1" x14ac:dyDescent="0.3">
      <c r="C27" s="52"/>
      <c r="D27" s="305">
        <f t="shared" ref="D27:L27" si="1">SUM(D17:D26)</f>
        <v>23012</v>
      </c>
      <c r="E27" s="306">
        <f t="shared" si="1"/>
        <v>24200</v>
      </c>
      <c r="F27" s="307">
        <f t="shared" si="1"/>
        <v>44895</v>
      </c>
      <c r="G27" s="307">
        <f t="shared" si="1"/>
        <v>37595</v>
      </c>
      <c r="H27" s="307">
        <f t="shared" si="1"/>
        <v>35500</v>
      </c>
      <c r="I27" s="307">
        <f t="shared" si="1"/>
        <v>31985</v>
      </c>
      <c r="J27" s="307">
        <f t="shared" si="1"/>
        <v>33000</v>
      </c>
      <c r="K27" s="307">
        <f t="shared" si="1"/>
        <v>246329</v>
      </c>
      <c r="L27" s="308">
        <f t="shared" si="1"/>
        <v>476516</v>
      </c>
    </row>
    <row r="28" spans="3:12" ht="17.100000000000001" customHeight="1" x14ac:dyDescent="0.25">
      <c r="C28" s="52"/>
    </row>
  </sheetData>
  <sheetProtection algorithmName="SHA-512" hashValue="adsAGgDnPf2OV2h3NSNjIerJ4GF86UqCVnNzknLo4Q0JR6D+XGHtyB+tuWOZaiUPNq5N2FnIk0EZYVuxELMmig==" saltValue="uXbo4JKoFkwVxVEarIzBa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7:L26">
    <sortCondition descending="1" ref="L17:L26"/>
  </sortState>
  <mergeCells count="3">
    <mergeCell ref="C9:L9"/>
    <mergeCell ref="C11:L11"/>
    <mergeCell ref="C13:L13"/>
  </mergeCells>
  <pageMargins left="0.7" right="0.7" top="0.75" bottom="0.75" header="0.3" footer="0.3"/>
  <pageSetup paperSize="9" scale="10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2"/>
  <sheetViews>
    <sheetView showGridLines="0" showRowColHeaders="0" zoomScale="150" zoomScaleNormal="150" zoomScaleSheetLayoutView="100" workbookViewId="0"/>
  </sheetViews>
  <sheetFormatPr baseColWidth="10" defaultRowHeight="12.75" x14ac:dyDescent="0.2"/>
  <cols>
    <col min="4" max="4" width="19" customWidth="1"/>
    <col min="5" max="5" width="19.42578125" customWidth="1"/>
  </cols>
  <sheetData>
    <row r="1" spans="1:22" ht="12.6" customHeight="1" x14ac:dyDescent="0.2"/>
    <row r="2" spans="1:22" ht="12.6" customHeight="1" x14ac:dyDescent="0.2"/>
    <row r="3" spans="1:22" ht="12.6" customHeight="1" x14ac:dyDescent="0.2">
      <c r="F3" s="29"/>
      <c r="G3" s="34"/>
      <c r="H3" s="29"/>
      <c r="I3" s="29"/>
      <c r="P3" s="16"/>
    </row>
    <row r="4" spans="1:22" ht="12.6" customHeight="1" x14ac:dyDescent="0.25">
      <c r="B4" s="11"/>
      <c r="G4" s="34"/>
      <c r="H4" s="33"/>
      <c r="I4" s="29"/>
    </row>
    <row r="5" spans="1:22" ht="12.6" customHeight="1" x14ac:dyDescent="0.2">
      <c r="A5" s="369" t="s">
        <v>54</v>
      </c>
      <c r="B5" s="369"/>
      <c r="C5" s="369"/>
      <c r="D5" s="369"/>
      <c r="E5" s="369"/>
      <c r="F5" s="369"/>
      <c r="G5" s="369"/>
      <c r="H5" s="369"/>
      <c r="I5" s="33"/>
      <c r="O5" s="31"/>
      <c r="P5" s="22"/>
      <c r="Q5" s="22"/>
      <c r="R5" s="22"/>
      <c r="S5" s="22"/>
      <c r="T5" s="22"/>
    </row>
    <row r="6" spans="1:22" ht="12.6" customHeight="1" x14ac:dyDescent="0.2">
      <c r="A6" s="21"/>
      <c r="B6" s="21"/>
      <c r="C6" s="1"/>
      <c r="D6" s="1"/>
      <c r="E6" s="1"/>
      <c r="F6" s="1"/>
      <c r="G6" s="34"/>
      <c r="H6" s="50"/>
      <c r="I6" s="50"/>
      <c r="O6" s="50"/>
      <c r="P6" s="22"/>
      <c r="Q6" s="22"/>
      <c r="R6" s="22"/>
      <c r="S6" s="22"/>
      <c r="T6" s="22"/>
    </row>
    <row r="7" spans="1:22" ht="12.6" customHeight="1" x14ac:dyDescent="0.2">
      <c r="A7" s="369" t="s">
        <v>228</v>
      </c>
      <c r="B7" s="369"/>
      <c r="C7" s="369"/>
      <c r="D7" s="369"/>
      <c r="E7" s="369"/>
      <c r="F7" s="369"/>
      <c r="G7" s="369"/>
      <c r="H7" s="369"/>
      <c r="P7" s="32"/>
      <c r="Q7" s="32"/>
      <c r="R7" s="32"/>
      <c r="S7" s="22"/>
      <c r="T7" s="22"/>
    </row>
    <row r="8" spans="1:22" ht="12.6" customHeight="1" x14ac:dyDescent="0.2">
      <c r="A8" s="1"/>
      <c r="G8" s="32"/>
      <c r="H8" s="50"/>
      <c r="P8" s="46"/>
      <c r="Q8" s="46"/>
      <c r="R8" s="48"/>
      <c r="S8" s="22"/>
      <c r="T8" s="22"/>
    </row>
    <row r="9" spans="1:22" ht="12.6" customHeight="1" thickBot="1" x14ac:dyDescent="0.25">
      <c r="A9" s="30"/>
      <c r="B9" s="30"/>
      <c r="C9" s="30"/>
      <c r="F9" s="30"/>
      <c r="G9" s="51"/>
      <c r="P9" s="46"/>
      <c r="Q9" s="47"/>
      <c r="R9" s="48"/>
      <c r="S9" s="26"/>
      <c r="T9" s="22"/>
    </row>
    <row r="10" spans="1:22" ht="15.95" customHeight="1" thickBot="1" x14ac:dyDescent="0.25">
      <c r="A10" s="39"/>
      <c r="B10" s="39"/>
      <c r="C10" s="39"/>
      <c r="D10" s="125" t="s">
        <v>64</v>
      </c>
      <c r="E10" s="126" t="s">
        <v>4</v>
      </c>
      <c r="F10" s="30"/>
      <c r="P10" s="47"/>
      <c r="Q10" s="46"/>
      <c r="R10" s="46"/>
      <c r="S10" s="22"/>
      <c r="T10" s="22"/>
      <c r="V10" s="28"/>
    </row>
    <row r="11" spans="1:22" ht="15.95" customHeight="1" x14ac:dyDescent="0.2">
      <c r="A11" s="39"/>
      <c r="B11" s="39"/>
      <c r="C11" s="39"/>
      <c r="D11" s="123" t="s">
        <v>121</v>
      </c>
      <c r="E11" s="124">
        <v>283924</v>
      </c>
      <c r="F11" s="30"/>
      <c r="P11" s="46"/>
      <c r="Q11" s="49"/>
      <c r="R11" s="48"/>
      <c r="S11" s="22"/>
      <c r="T11" s="22"/>
    </row>
    <row r="12" spans="1:22" ht="15.95" customHeight="1" x14ac:dyDescent="0.2">
      <c r="A12" s="39"/>
      <c r="B12" s="39"/>
      <c r="C12" s="39"/>
      <c r="D12" s="123" t="s">
        <v>61</v>
      </c>
      <c r="E12" s="124">
        <v>44895</v>
      </c>
      <c r="F12" s="30"/>
      <c r="P12" s="46"/>
      <c r="Q12" s="49"/>
      <c r="R12" s="48"/>
      <c r="S12" s="22"/>
      <c r="T12" s="22"/>
    </row>
    <row r="13" spans="1:22" ht="15.95" customHeight="1" x14ac:dyDescent="0.2">
      <c r="A13" s="39"/>
      <c r="B13" s="39"/>
      <c r="C13" s="39"/>
      <c r="D13" s="123" t="s">
        <v>218</v>
      </c>
      <c r="E13" s="124">
        <v>33000</v>
      </c>
      <c r="F13" s="30"/>
      <c r="P13" s="46"/>
      <c r="Q13" s="49"/>
      <c r="R13" s="48"/>
      <c r="S13" s="22"/>
      <c r="T13" s="22"/>
    </row>
    <row r="14" spans="1:22" ht="15.95" customHeight="1" x14ac:dyDescent="0.2">
      <c r="A14" s="39"/>
      <c r="B14" s="39"/>
      <c r="C14" s="39"/>
      <c r="D14" s="123" t="s">
        <v>241</v>
      </c>
      <c r="E14" s="124">
        <v>29500</v>
      </c>
      <c r="F14" s="30"/>
      <c r="P14" s="46"/>
      <c r="Q14" s="49"/>
      <c r="R14" s="48"/>
      <c r="S14" s="22"/>
      <c r="T14" s="22"/>
    </row>
    <row r="15" spans="1:22" ht="15.95" customHeight="1" x14ac:dyDescent="0.2">
      <c r="A15" s="39"/>
      <c r="B15" s="39"/>
      <c r="C15" s="39"/>
      <c r="D15" s="123" t="s">
        <v>130</v>
      </c>
      <c r="E15" s="124">
        <v>24200</v>
      </c>
      <c r="F15" s="30"/>
      <c r="P15" s="46"/>
      <c r="Q15" s="49"/>
      <c r="R15" s="48"/>
      <c r="S15" s="22"/>
      <c r="T15" s="22"/>
    </row>
    <row r="16" spans="1:22" ht="15.95" customHeight="1" x14ac:dyDescent="0.2">
      <c r="A16" s="39"/>
      <c r="B16" s="39"/>
      <c r="C16" s="39"/>
      <c r="D16" s="123" t="s">
        <v>139</v>
      </c>
      <c r="E16" s="124">
        <v>22771</v>
      </c>
      <c r="F16" s="30"/>
      <c r="P16" s="46"/>
      <c r="Q16" s="49"/>
      <c r="R16" s="48"/>
      <c r="S16" s="22"/>
      <c r="T16" s="22"/>
    </row>
    <row r="17" spans="1:20" ht="15.95" customHeight="1" x14ac:dyDescent="0.2">
      <c r="A17" s="39"/>
      <c r="B17" s="39"/>
      <c r="C17" s="39"/>
      <c r="D17" s="123" t="s">
        <v>249</v>
      </c>
      <c r="E17" s="124">
        <v>12229</v>
      </c>
      <c r="F17" s="30"/>
      <c r="P17" s="46"/>
      <c r="Q17" s="49"/>
      <c r="R17" s="48"/>
      <c r="S17" s="22"/>
      <c r="T17" s="22"/>
    </row>
    <row r="18" spans="1:20" ht="15.95" customHeight="1" x14ac:dyDescent="0.2">
      <c r="A18" s="39"/>
      <c r="B18" s="39"/>
      <c r="C18" s="39"/>
      <c r="D18" s="123" t="s">
        <v>135</v>
      </c>
      <c r="E18" s="124">
        <v>10783</v>
      </c>
      <c r="F18" s="30"/>
      <c r="P18" s="46"/>
      <c r="Q18" s="49"/>
      <c r="R18" s="48"/>
      <c r="S18" s="22"/>
      <c r="T18" s="22"/>
    </row>
    <row r="19" spans="1:20" ht="15.95" customHeight="1" x14ac:dyDescent="0.2">
      <c r="A19" s="39"/>
      <c r="B19" s="39"/>
      <c r="C19" s="39"/>
      <c r="D19" s="123" t="s">
        <v>257</v>
      </c>
      <c r="E19" s="124">
        <v>9214</v>
      </c>
      <c r="F19" s="30"/>
      <c r="P19" s="46"/>
      <c r="Q19" s="49"/>
      <c r="R19" s="48"/>
      <c r="S19" s="22"/>
      <c r="T19" s="22"/>
    </row>
    <row r="20" spans="1:20" ht="15.95" customHeight="1" thickBot="1" x14ac:dyDescent="0.25">
      <c r="A20" s="30"/>
      <c r="B20" s="39"/>
      <c r="C20" s="31"/>
      <c r="D20" s="104" t="s">
        <v>119</v>
      </c>
      <c r="E20" s="106">
        <v>6000</v>
      </c>
      <c r="F20" s="30"/>
      <c r="P20" s="46"/>
      <c r="Q20" s="49"/>
      <c r="R20" s="48"/>
      <c r="S20" s="22"/>
      <c r="T20" s="22"/>
    </row>
    <row r="21" spans="1:20" ht="15.95" customHeight="1" thickBot="1" x14ac:dyDescent="0.25">
      <c r="D21" s="152" t="s">
        <v>9</v>
      </c>
      <c r="E21" s="153">
        <f>SUM(E11:E20)</f>
        <v>476516</v>
      </c>
      <c r="J21" s="27"/>
    </row>
    <row r="22" spans="1:20" x14ac:dyDescent="0.2">
      <c r="J22" s="27"/>
      <c r="M22" s="30"/>
    </row>
    <row r="32" spans="1:20" x14ac:dyDescent="0.2">
      <c r="D32" s="44"/>
    </row>
  </sheetData>
  <sheetProtection algorithmName="SHA-512" hashValue="BTVyLrn3suN0J2STn5jUNDq13gDaF4PDXuXEfY+wjR9Wg1X6SKxC/7sX2aTs+JMO6CMuedTskc1fPTIIa/ethA==" saltValue="2Yeb5P6MU/KJHopOGYPca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1:E20">
    <sortCondition descending="1" ref="E11:E20" customList="Mayor a menor"/>
  </sortState>
  <mergeCells count="2">
    <mergeCell ref="A5:H5"/>
    <mergeCell ref="A7:H7"/>
  </mergeCells>
  <phoneticPr fontId="1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horizontalDpi="4294967293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I105"/>
  <sheetViews>
    <sheetView showGridLines="0" showRowColHeaders="0" zoomScale="150" zoomScaleNormal="150" zoomScaleSheetLayoutView="150" workbookViewId="0"/>
  </sheetViews>
  <sheetFormatPr baseColWidth="10" defaultRowHeight="12.75" x14ac:dyDescent="0.2"/>
  <cols>
    <col min="1" max="1" width="1" customWidth="1"/>
    <col min="2" max="2" width="31.28515625" customWidth="1"/>
    <col min="3" max="3" width="19.140625" customWidth="1"/>
    <col min="4" max="4" width="20.7109375" customWidth="1"/>
    <col min="5" max="5" width="6" customWidth="1"/>
    <col min="6" max="6" width="20.5703125" customWidth="1"/>
    <col min="7" max="7" width="18.42578125" customWidth="1"/>
    <col min="8" max="8" width="8" customWidth="1"/>
    <col min="9" max="9" width="17.85546875" customWidth="1"/>
  </cols>
  <sheetData>
    <row r="3" spans="2:9" ht="12.95" customHeight="1" x14ac:dyDescent="0.2"/>
    <row r="4" spans="2:9" ht="12.95" customHeight="1" x14ac:dyDescent="0.2"/>
    <row r="5" spans="2:9" ht="12.95" customHeight="1" x14ac:dyDescent="0.2">
      <c r="B5" s="369" t="s">
        <v>22</v>
      </c>
      <c r="C5" s="369"/>
      <c r="D5" s="369"/>
      <c r="E5" s="369"/>
      <c r="F5" s="369"/>
      <c r="G5" s="369"/>
      <c r="H5" s="369"/>
      <c r="I5" s="369"/>
    </row>
    <row r="6" spans="2:9" ht="12.95" customHeight="1" x14ac:dyDescent="0.2"/>
    <row r="7" spans="2:9" ht="12.95" customHeight="1" x14ac:dyDescent="0.2">
      <c r="B7" s="369" t="s">
        <v>228</v>
      </c>
      <c r="C7" s="369"/>
      <c r="D7" s="369"/>
      <c r="E7" s="369"/>
      <c r="F7" s="369"/>
      <c r="G7" s="369"/>
      <c r="H7" s="369"/>
      <c r="I7" s="369"/>
    </row>
    <row r="8" spans="2:9" ht="9.9499999999999993" customHeight="1" x14ac:dyDescent="0.2">
      <c r="B8" s="21"/>
      <c r="C8" s="21"/>
      <c r="D8" s="21"/>
      <c r="E8" s="21"/>
      <c r="F8" s="21"/>
      <c r="G8" s="21"/>
      <c r="H8" s="21"/>
      <c r="I8" s="21"/>
    </row>
    <row r="9" spans="2:9" ht="9.9499999999999993" customHeight="1" x14ac:dyDescent="0.2">
      <c r="B9" s="21"/>
      <c r="C9" s="21"/>
      <c r="D9" s="21"/>
      <c r="E9" s="21"/>
      <c r="F9" s="21"/>
      <c r="G9" s="21"/>
      <c r="H9" s="21"/>
      <c r="I9" s="21"/>
    </row>
    <row r="10" spans="2:9" ht="12.95" customHeight="1" thickBot="1" x14ac:dyDescent="0.25">
      <c r="B10" s="21"/>
      <c r="C10" s="21"/>
      <c r="D10" s="21"/>
      <c r="E10" s="21"/>
      <c r="F10" s="21"/>
      <c r="G10" s="21"/>
      <c r="H10" s="21"/>
      <c r="I10" s="21"/>
    </row>
    <row r="11" spans="2:9" ht="20.100000000000001" customHeight="1" thickBot="1" x14ac:dyDescent="0.25">
      <c r="B11" s="81" t="s">
        <v>12</v>
      </c>
      <c r="C11" s="107" t="s">
        <v>20</v>
      </c>
      <c r="D11" s="107" t="s">
        <v>21</v>
      </c>
      <c r="E11" s="107" t="s">
        <v>13</v>
      </c>
      <c r="F11" s="107" t="s">
        <v>14</v>
      </c>
      <c r="G11" s="107" t="s">
        <v>15</v>
      </c>
      <c r="H11" s="107" t="s">
        <v>16</v>
      </c>
      <c r="I11" s="108" t="s">
        <v>17</v>
      </c>
    </row>
    <row r="12" spans="2:9" ht="18" customHeight="1" x14ac:dyDescent="0.2">
      <c r="B12" s="53" t="s">
        <v>240</v>
      </c>
      <c r="C12" s="328" t="s">
        <v>6</v>
      </c>
      <c r="D12" s="54" t="s">
        <v>42</v>
      </c>
      <c r="E12" s="329" t="s">
        <v>124</v>
      </c>
      <c r="F12" s="355">
        <v>46174.854166666664</v>
      </c>
      <c r="G12" s="54" t="s">
        <v>45</v>
      </c>
      <c r="H12" s="54">
        <v>29500</v>
      </c>
      <c r="I12" s="55" t="s">
        <v>241</v>
      </c>
    </row>
    <row r="13" spans="2:9" ht="9.9499999999999993" customHeight="1" x14ac:dyDescent="0.2">
      <c r="B13" s="64"/>
      <c r="C13" s="325"/>
      <c r="D13" s="325"/>
      <c r="E13" s="326"/>
      <c r="F13" s="356"/>
      <c r="G13" s="325"/>
      <c r="H13" s="327">
        <f>SUM(H12:H12)</f>
        <v>29500</v>
      </c>
      <c r="I13" s="65"/>
    </row>
    <row r="14" spans="2:9" ht="18" customHeight="1" x14ac:dyDescent="0.2">
      <c r="B14" s="53" t="s">
        <v>242</v>
      </c>
      <c r="C14" s="328" t="s">
        <v>43</v>
      </c>
      <c r="D14" s="54" t="s">
        <v>5</v>
      </c>
      <c r="E14" s="329" t="s">
        <v>72</v>
      </c>
      <c r="F14" s="357">
        <v>46176.711805555555</v>
      </c>
      <c r="G14" s="54" t="s">
        <v>38</v>
      </c>
      <c r="H14" s="54">
        <v>22730</v>
      </c>
      <c r="I14" s="55" t="s">
        <v>121</v>
      </c>
    </row>
    <row r="15" spans="2:9" ht="9.9499999999999993" customHeight="1" x14ac:dyDescent="0.2">
      <c r="B15" s="64"/>
      <c r="C15" s="325"/>
      <c r="D15" s="325"/>
      <c r="E15" s="326"/>
      <c r="F15" s="356"/>
      <c r="G15" s="325"/>
      <c r="H15" s="327">
        <f>SUM(H14:H14)</f>
        <v>22730</v>
      </c>
      <c r="I15" s="65"/>
    </row>
    <row r="16" spans="2:9" ht="18" customHeight="1" x14ac:dyDescent="0.2">
      <c r="B16" s="53" t="s">
        <v>243</v>
      </c>
      <c r="C16" s="54" t="s">
        <v>43</v>
      </c>
      <c r="D16" s="54" t="s">
        <v>42</v>
      </c>
      <c r="E16" s="329" t="s">
        <v>74</v>
      </c>
      <c r="F16" s="357">
        <v>46177.795138888891</v>
      </c>
      <c r="G16" s="54" t="s">
        <v>38</v>
      </c>
      <c r="H16" s="54">
        <v>26400</v>
      </c>
      <c r="I16" s="55" t="s">
        <v>121</v>
      </c>
    </row>
    <row r="17" spans="2:9" ht="9.9499999999999993" customHeight="1" x14ac:dyDescent="0.2">
      <c r="B17" s="64"/>
      <c r="C17" s="325"/>
      <c r="D17" s="325"/>
      <c r="E17" s="326"/>
      <c r="F17" s="356"/>
      <c r="G17" s="325"/>
      <c r="H17" s="327">
        <f>SUM(H16:H16)</f>
        <v>26400</v>
      </c>
      <c r="I17" s="65"/>
    </row>
    <row r="18" spans="2:9" ht="18" customHeight="1" x14ac:dyDescent="0.2">
      <c r="B18" s="40" t="s">
        <v>244</v>
      </c>
      <c r="C18" s="328" t="s">
        <v>112</v>
      </c>
      <c r="D18" s="328" t="s">
        <v>42</v>
      </c>
      <c r="E18" s="330" t="s">
        <v>74</v>
      </c>
      <c r="F18" s="355">
        <v>46181.979166666664</v>
      </c>
      <c r="G18" s="328" t="s">
        <v>38</v>
      </c>
      <c r="H18" s="328">
        <v>21649</v>
      </c>
      <c r="I18" s="41" t="s">
        <v>121</v>
      </c>
    </row>
    <row r="19" spans="2:9" ht="9.9499999999999993" customHeight="1" x14ac:dyDescent="0.2">
      <c r="B19" s="64"/>
      <c r="C19" s="325"/>
      <c r="D19" s="325"/>
      <c r="E19" s="326"/>
      <c r="F19" s="356"/>
      <c r="G19" s="325"/>
      <c r="H19" s="327">
        <f>SUM(H18)</f>
        <v>21649</v>
      </c>
      <c r="I19" s="65"/>
    </row>
    <row r="20" spans="2:9" ht="18" customHeight="1" x14ac:dyDescent="0.2">
      <c r="B20" s="40" t="s">
        <v>245</v>
      </c>
      <c r="C20" s="328" t="s">
        <v>6</v>
      </c>
      <c r="D20" s="328" t="s">
        <v>5</v>
      </c>
      <c r="E20" s="330" t="s">
        <v>74</v>
      </c>
      <c r="F20" s="355">
        <v>46182.645833333336</v>
      </c>
      <c r="G20" s="328" t="s">
        <v>39</v>
      </c>
      <c r="H20" s="328">
        <v>10783</v>
      </c>
      <c r="I20" s="41" t="s">
        <v>135</v>
      </c>
    </row>
    <row r="21" spans="2:9" ht="9.9499999999999993" customHeight="1" x14ac:dyDescent="0.2">
      <c r="B21" s="64"/>
      <c r="C21" s="325"/>
      <c r="D21" s="325"/>
      <c r="E21" s="326"/>
      <c r="F21" s="356"/>
      <c r="G21" s="325"/>
      <c r="H21" s="327">
        <f>SUM(H20:H20)</f>
        <v>10783</v>
      </c>
      <c r="I21" s="65"/>
    </row>
    <row r="22" spans="2:9" ht="18" customHeight="1" x14ac:dyDescent="0.2">
      <c r="B22" s="53" t="s">
        <v>246</v>
      </c>
      <c r="C22" s="328" t="s">
        <v>6</v>
      </c>
      <c r="D22" s="54" t="s">
        <v>5</v>
      </c>
      <c r="E22" s="329" t="s">
        <v>72</v>
      </c>
      <c r="F22" s="357">
        <v>46183.409722222219</v>
      </c>
      <c r="G22" s="54" t="s">
        <v>98</v>
      </c>
      <c r="H22" s="54">
        <v>22771</v>
      </c>
      <c r="I22" s="55" t="s">
        <v>139</v>
      </c>
    </row>
    <row r="23" spans="2:9" ht="9.9499999999999993" customHeight="1" x14ac:dyDescent="0.2">
      <c r="B23" s="64"/>
      <c r="C23" s="325"/>
      <c r="D23" s="325"/>
      <c r="E23" s="326"/>
      <c r="F23" s="356"/>
      <c r="G23" s="325"/>
      <c r="H23" s="327">
        <f>SUM(H22:H22)</f>
        <v>22771</v>
      </c>
      <c r="I23" s="65"/>
    </row>
    <row r="24" spans="2:9" ht="18" customHeight="1" x14ac:dyDescent="0.2">
      <c r="B24" s="53" t="s">
        <v>247</v>
      </c>
      <c r="C24" s="54" t="s">
        <v>43</v>
      </c>
      <c r="D24" s="54" t="s">
        <v>42</v>
      </c>
      <c r="E24" s="329" t="s">
        <v>73</v>
      </c>
      <c r="F24" s="357">
        <v>46183.857638888891</v>
      </c>
      <c r="G24" s="54" t="s">
        <v>195</v>
      </c>
      <c r="H24" s="54">
        <v>33000</v>
      </c>
      <c r="I24" s="55" t="s">
        <v>218</v>
      </c>
    </row>
    <row r="25" spans="2:9" ht="9.9499999999999993" customHeight="1" x14ac:dyDescent="0.2">
      <c r="B25" s="64"/>
      <c r="C25" s="325"/>
      <c r="D25" s="325"/>
      <c r="E25" s="326"/>
      <c r="F25" s="356"/>
      <c r="G25" s="325"/>
      <c r="H25" s="327">
        <f>SUM(H24:H24)</f>
        <v>33000</v>
      </c>
      <c r="I25" s="65"/>
    </row>
    <row r="26" spans="2:9" ht="18" customHeight="1" x14ac:dyDescent="0.2">
      <c r="B26" s="40" t="s">
        <v>248</v>
      </c>
      <c r="C26" s="328" t="s">
        <v>42</v>
      </c>
      <c r="D26" s="328" t="s">
        <v>42</v>
      </c>
      <c r="E26" s="330" t="s">
        <v>74</v>
      </c>
      <c r="F26" s="355">
        <v>46184.729166666664</v>
      </c>
      <c r="G26" s="328" t="s">
        <v>39</v>
      </c>
      <c r="H26" s="328">
        <v>12229</v>
      </c>
      <c r="I26" s="41" t="s">
        <v>249</v>
      </c>
    </row>
    <row r="27" spans="2:9" ht="9.9499999999999993" customHeight="1" x14ac:dyDescent="0.2">
      <c r="B27" s="64"/>
      <c r="C27" s="325"/>
      <c r="D27" s="325"/>
      <c r="E27" s="326"/>
      <c r="F27" s="356"/>
      <c r="G27" s="325"/>
      <c r="H27" s="327">
        <f>SUM(H26:H26)</f>
        <v>12229</v>
      </c>
      <c r="I27" s="65"/>
    </row>
    <row r="28" spans="2:9" ht="18" customHeight="1" x14ac:dyDescent="0.2">
      <c r="B28" s="40" t="s">
        <v>250</v>
      </c>
      <c r="C28" s="328" t="s">
        <v>43</v>
      </c>
      <c r="D28" s="328" t="s">
        <v>5</v>
      </c>
      <c r="E28" s="330" t="s">
        <v>178</v>
      </c>
      <c r="F28" s="355">
        <v>46184.729166666664</v>
      </c>
      <c r="G28" s="328" t="s">
        <v>86</v>
      </c>
      <c r="H28" s="328">
        <v>2202</v>
      </c>
      <c r="I28" s="41" t="s">
        <v>60</v>
      </c>
    </row>
    <row r="29" spans="2:9" ht="18" customHeight="1" x14ac:dyDescent="0.2">
      <c r="B29" s="40"/>
      <c r="C29" s="328"/>
      <c r="D29" s="328" t="s">
        <v>251</v>
      </c>
      <c r="E29" s="330"/>
      <c r="F29" s="355"/>
      <c r="G29" s="328" t="s">
        <v>85</v>
      </c>
      <c r="H29" s="328">
        <v>1144</v>
      </c>
      <c r="I29" s="41" t="s">
        <v>60</v>
      </c>
    </row>
    <row r="30" spans="2:9" ht="18" customHeight="1" x14ac:dyDescent="0.2">
      <c r="B30" s="40"/>
      <c r="C30" s="328"/>
      <c r="D30" s="328" t="s">
        <v>115</v>
      </c>
      <c r="E30" s="330"/>
      <c r="F30" s="355"/>
      <c r="G30" s="328" t="s">
        <v>85</v>
      </c>
      <c r="H30" s="328">
        <v>2681</v>
      </c>
      <c r="I30" s="41" t="s">
        <v>60</v>
      </c>
    </row>
    <row r="31" spans="2:9" ht="18" customHeight="1" x14ac:dyDescent="0.2">
      <c r="B31" s="40"/>
      <c r="C31" s="328"/>
      <c r="D31" s="328"/>
      <c r="E31" s="330"/>
      <c r="F31" s="355"/>
      <c r="G31" s="328" t="s">
        <v>86</v>
      </c>
      <c r="H31" s="328">
        <v>4951</v>
      </c>
      <c r="I31" s="41" t="s">
        <v>60</v>
      </c>
    </row>
    <row r="32" spans="2:9" ht="9.9499999999999993" customHeight="1" x14ac:dyDescent="0.2">
      <c r="B32" s="64"/>
      <c r="C32" s="325"/>
      <c r="D32" s="325"/>
      <c r="E32" s="326"/>
      <c r="F32" s="356"/>
      <c r="G32" s="325"/>
      <c r="H32" s="327">
        <f>SUM(H28:H31)</f>
        <v>10978</v>
      </c>
      <c r="I32" s="65"/>
    </row>
    <row r="33" spans="2:9" ht="18" customHeight="1" x14ac:dyDescent="0.2">
      <c r="B33" s="53" t="s">
        <v>252</v>
      </c>
      <c r="C33" s="328" t="s">
        <v>112</v>
      </c>
      <c r="D33" s="54" t="s">
        <v>5</v>
      </c>
      <c r="E33" s="329" t="s">
        <v>73</v>
      </c>
      <c r="F33" s="357">
        <v>46185.017361111109</v>
      </c>
      <c r="G33" s="54" t="s">
        <v>0</v>
      </c>
      <c r="H33" s="54">
        <v>12100</v>
      </c>
      <c r="I33" s="55" t="s">
        <v>130</v>
      </c>
    </row>
    <row r="34" spans="2:9" ht="9.9499999999999993" customHeight="1" x14ac:dyDescent="0.2">
      <c r="B34" s="64"/>
      <c r="C34" s="325"/>
      <c r="D34" s="325"/>
      <c r="E34" s="326"/>
      <c r="F34" s="356"/>
      <c r="G34" s="325"/>
      <c r="H34" s="327">
        <f>SUM(H33:H33)</f>
        <v>12100</v>
      </c>
      <c r="I34" s="65"/>
    </row>
    <row r="35" spans="2:9" ht="18" customHeight="1" x14ac:dyDescent="0.2">
      <c r="B35" s="53" t="s">
        <v>253</v>
      </c>
      <c r="C35" s="54" t="s">
        <v>6</v>
      </c>
      <c r="D35" s="54" t="s">
        <v>5</v>
      </c>
      <c r="E35" s="329" t="s">
        <v>72</v>
      </c>
      <c r="F35" s="357">
        <v>46185.444444444445</v>
      </c>
      <c r="G35" s="54" t="s">
        <v>89</v>
      </c>
      <c r="H35" s="54">
        <v>27122</v>
      </c>
      <c r="I35" s="55" t="s">
        <v>121</v>
      </c>
    </row>
    <row r="36" spans="2:9" ht="9.9499999999999993" customHeight="1" x14ac:dyDescent="0.2">
      <c r="B36" s="64"/>
      <c r="C36" s="325"/>
      <c r="D36" s="325"/>
      <c r="E36" s="326"/>
      <c r="F36" s="356"/>
      <c r="G36" s="325"/>
      <c r="H36" s="327">
        <f t="shared" ref="H36" si="0">SUM(H35:H35)</f>
        <v>27122</v>
      </c>
      <c r="I36" s="65"/>
    </row>
    <row r="37" spans="2:9" ht="18" customHeight="1" x14ac:dyDescent="0.2">
      <c r="B37" s="40" t="s">
        <v>254</v>
      </c>
      <c r="C37" s="328" t="s">
        <v>112</v>
      </c>
      <c r="D37" s="328" t="s">
        <v>251</v>
      </c>
      <c r="E37" s="330" t="s">
        <v>74</v>
      </c>
      <c r="F37" s="355">
        <v>46185.881944444445</v>
      </c>
      <c r="G37" s="328" t="s">
        <v>86</v>
      </c>
      <c r="H37" s="328">
        <v>4502</v>
      </c>
      <c r="I37" s="41" t="s">
        <v>60</v>
      </c>
    </row>
    <row r="38" spans="2:9" ht="18" customHeight="1" x14ac:dyDescent="0.2">
      <c r="B38" s="40"/>
      <c r="C38" s="328"/>
      <c r="D38" s="328"/>
      <c r="E38" s="330" t="s">
        <v>178</v>
      </c>
      <c r="F38" s="355"/>
      <c r="G38" s="328" t="s">
        <v>86</v>
      </c>
      <c r="H38" s="328">
        <v>1101</v>
      </c>
      <c r="I38" s="41" t="s">
        <v>60</v>
      </c>
    </row>
    <row r="39" spans="2:9" ht="9.9499999999999993" customHeight="1" x14ac:dyDescent="0.2">
      <c r="B39" s="64"/>
      <c r="C39" s="325"/>
      <c r="D39" s="325"/>
      <c r="E39" s="326"/>
      <c r="F39" s="356"/>
      <c r="G39" s="325"/>
      <c r="H39" s="327">
        <f>SUM(H37:H38)</f>
        <v>5603</v>
      </c>
      <c r="I39" s="65"/>
    </row>
    <row r="40" spans="2:9" ht="18" customHeight="1" x14ac:dyDescent="0.2">
      <c r="B40" s="40" t="s">
        <v>255</v>
      </c>
      <c r="C40" s="328" t="s">
        <v>43</v>
      </c>
      <c r="D40" s="328" t="s">
        <v>115</v>
      </c>
      <c r="E40" s="330" t="s">
        <v>73</v>
      </c>
      <c r="F40" s="355">
        <v>46185.920138888891</v>
      </c>
      <c r="G40" s="328" t="s">
        <v>38</v>
      </c>
      <c r="H40" s="328">
        <v>18488</v>
      </c>
      <c r="I40" s="41" t="s">
        <v>121</v>
      </c>
    </row>
    <row r="41" spans="2:9" ht="9.9499999999999993" customHeight="1" x14ac:dyDescent="0.2">
      <c r="B41" s="64"/>
      <c r="C41" s="325"/>
      <c r="D41" s="325"/>
      <c r="E41" s="326"/>
      <c r="F41" s="356"/>
      <c r="G41" s="325"/>
      <c r="H41" s="327">
        <f>SUM(H40:H40)</f>
        <v>18488</v>
      </c>
      <c r="I41" s="65"/>
    </row>
    <row r="42" spans="2:9" ht="18" customHeight="1" x14ac:dyDescent="0.2">
      <c r="B42" s="40" t="s">
        <v>256</v>
      </c>
      <c r="C42" s="328" t="s">
        <v>6</v>
      </c>
      <c r="D42" s="328" t="s">
        <v>42</v>
      </c>
      <c r="E42" s="330" t="s">
        <v>74</v>
      </c>
      <c r="F42" s="355">
        <v>46187.725694444445</v>
      </c>
      <c r="G42" s="328" t="s">
        <v>98</v>
      </c>
      <c r="H42" s="328">
        <v>9214</v>
      </c>
      <c r="I42" s="41" t="s">
        <v>257</v>
      </c>
    </row>
    <row r="43" spans="2:9" ht="9.9499999999999993" customHeight="1" x14ac:dyDescent="0.2">
      <c r="B43" s="64"/>
      <c r="C43" s="325"/>
      <c r="D43" s="325"/>
      <c r="E43" s="326"/>
      <c r="F43" s="356"/>
      <c r="G43" s="325"/>
      <c r="H43" s="327">
        <f>SUM(H42:H42)</f>
        <v>9214</v>
      </c>
      <c r="I43" s="65"/>
    </row>
    <row r="44" spans="2:9" ht="18" customHeight="1" x14ac:dyDescent="0.2">
      <c r="B44" s="40" t="s">
        <v>258</v>
      </c>
      <c r="C44" s="328" t="s">
        <v>112</v>
      </c>
      <c r="D44" s="328" t="s">
        <v>5</v>
      </c>
      <c r="E44" s="330" t="s">
        <v>73</v>
      </c>
      <c r="F44" s="355">
        <v>46187.895833333336</v>
      </c>
      <c r="G44" s="328" t="s">
        <v>0</v>
      </c>
      <c r="H44" s="328">
        <v>12100</v>
      </c>
      <c r="I44" s="41" t="s">
        <v>130</v>
      </c>
    </row>
    <row r="45" spans="2:9" ht="9.9499999999999993" customHeight="1" x14ac:dyDescent="0.2">
      <c r="B45" s="64"/>
      <c r="C45" s="325"/>
      <c r="D45" s="325"/>
      <c r="E45" s="326"/>
      <c r="F45" s="356"/>
      <c r="G45" s="325"/>
      <c r="H45" s="327">
        <f>SUM(H44:H44)</f>
        <v>12100</v>
      </c>
      <c r="I45" s="65"/>
    </row>
    <row r="46" spans="2:9" ht="18" customHeight="1" x14ac:dyDescent="0.2">
      <c r="B46" s="40" t="s">
        <v>259</v>
      </c>
      <c r="C46" s="328" t="s">
        <v>43</v>
      </c>
      <c r="D46" s="328" t="s">
        <v>115</v>
      </c>
      <c r="E46" s="330" t="s">
        <v>73</v>
      </c>
      <c r="F46" s="355">
        <v>46190.53125</v>
      </c>
      <c r="G46" s="328" t="s">
        <v>38</v>
      </c>
      <c r="H46" s="328">
        <v>22002</v>
      </c>
      <c r="I46" s="41" t="s">
        <v>121</v>
      </c>
    </row>
    <row r="47" spans="2:9" ht="9.9499999999999993" customHeight="1" x14ac:dyDescent="0.2">
      <c r="B47" s="64"/>
      <c r="C47" s="325"/>
      <c r="D47" s="325"/>
      <c r="E47" s="326"/>
      <c r="F47" s="356"/>
      <c r="G47" s="325"/>
      <c r="H47" s="327">
        <f>SUM(H46:H46)</f>
        <v>22002</v>
      </c>
      <c r="I47" s="65"/>
    </row>
    <row r="48" spans="2:9" ht="18" customHeight="1" x14ac:dyDescent="0.2">
      <c r="B48" s="40" t="s">
        <v>260</v>
      </c>
      <c r="C48" s="328" t="s">
        <v>6</v>
      </c>
      <c r="D48" s="328" t="s">
        <v>5</v>
      </c>
      <c r="E48" s="330" t="s">
        <v>72</v>
      </c>
      <c r="F48" s="355">
        <v>46191.479166666664</v>
      </c>
      <c r="G48" s="328" t="s">
        <v>38</v>
      </c>
      <c r="H48" s="328">
        <v>25410</v>
      </c>
      <c r="I48" s="41" t="s">
        <v>121</v>
      </c>
    </row>
    <row r="49" spans="2:9" ht="9.9499999999999993" customHeight="1" x14ac:dyDescent="0.2">
      <c r="B49" s="64"/>
      <c r="C49" s="325"/>
      <c r="D49" s="325"/>
      <c r="E49" s="326"/>
      <c r="F49" s="356"/>
      <c r="G49" s="325"/>
      <c r="H49" s="327">
        <f>SUM(H48:H48)</f>
        <v>25410</v>
      </c>
      <c r="I49" s="65"/>
    </row>
    <row r="50" spans="2:9" ht="18" customHeight="1" x14ac:dyDescent="0.2">
      <c r="B50" s="53" t="s">
        <v>261</v>
      </c>
      <c r="C50" s="328" t="s">
        <v>6</v>
      </c>
      <c r="D50" s="54" t="s">
        <v>5</v>
      </c>
      <c r="E50" s="329" t="s">
        <v>73</v>
      </c>
      <c r="F50" s="357">
        <v>46192.489583333336</v>
      </c>
      <c r="G50" s="54" t="s">
        <v>89</v>
      </c>
      <c r="H50" s="54">
        <v>10473</v>
      </c>
      <c r="I50" s="55" t="s">
        <v>121</v>
      </c>
    </row>
    <row r="51" spans="2:9" ht="9.9499999999999993" customHeight="1" x14ac:dyDescent="0.2">
      <c r="B51" s="64"/>
      <c r="C51" s="325"/>
      <c r="D51" s="325"/>
      <c r="E51" s="326"/>
      <c r="F51" s="356"/>
      <c r="G51" s="325"/>
      <c r="H51" s="327">
        <f>SUM(H50:H50)</f>
        <v>10473</v>
      </c>
      <c r="I51" s="65"/>
    </row>
    <row r="52" spans="2:9" ht="18" customHeight="1" x14ac:dyDescent="0.2">
      <c r="B52" s="53" t="s">
        <v>262</v>
      </c>
      <c r="C52" s="54" t="s">
        <v>43</v>
      </c>
      <c r="D52" s="54" t="s">
        <v>5</v>
      </c>
      <c r="E52" s="329" t="s">
        <v>73</v>
      </c>
      <c r="F52" s="357">
        <v>46193.774305555555</v>
      </c>
      <c r="G52" s="54" t="s">
        <v>7</v>
      </c>
      <c r="H52" s="54">
        <v>19895</v>
      </c>
      <c r="I52" s="55" t="s">
        <v>61</v>
      </c>
    </row>
    <row r="53" spans="2:9" ht="9.9499999999999993" customHeight="1" x14ac:dyDescent="0.2">
      <c r="B53" s="64"/>
      <c r="C53" s="325"/>
      <c r="D53" s="325"/>
      <c r="E53" s="326"/>
      <c r="F53" s="356"/>
      <c r="G53" s="325"/>
      <c r="H53" s="327">
        <f t="shared" ref="H53" si="1">SUM(H52:H52)</f>
        <v>19895</v>
      </c>
      <c r="I53" s="65"/>
    </row>
    <row r="54" spans="2:9" ht="18" customHeight="1" x14ac:dyDescent="0.2">
      <c r="B54" s="40" t="s">
        <v>263</v>
      </c>
      <c r="C54" s="328" t="s">
        <v>112</v>
      </c>
      <c r="D54" s="328" t="s">
        <v>42</v>
      </c>
      <c r="E54" s="330" t="s">
        <v>124</v>
      </c>
      <c r="F54" s="355">
        <v>46195.112500000003</v>
      </c>
      <c r="G54" s="328" t="s">
        <v>45</v>
      </c>
      <c r="H54" s="328">
        <v>6000</v>
      </c>
      <c r="I54" s="41" t="s">
        <v>119</v>
      </c>
    </row>
    <row r="55" spans="2:9" ht="9.9499999999999993" customHeight="1" x14ac:dyDescent="0.2">
      <c r="B55" s="64"/>
      <c r="C55" s="325"/>
      <c r="D55" s="325"/>
      <c r="E55" s="326"/>
      <c r="F55" s="356"/>
      <c r="G55" s="325"/>
      <c r="H55" s="327">
        <f>SUM(H54:H54)</f>
        <v>6000</v>
      </c>
      <c r="I55" s="65"/>
    </row>
    <row r="56" spans="2:9" ht="18" customHeight="1" x14ac:dyDescent="0.2">
      <c r="B56" s="40" t="s">
        <v>264</v>
      </c>
      <c r="C56" s="328" t="s">
        <v>6</v>
      </c>
      <c r="D56" s="328" t="s">
        <v>5</v>
      </c>
      <c r="E56" s="330" t="s">
        <v>74</v>
      </c>
      <c r="F56" s="355">
        <v>46197.767361111109</v>
      </c>
      <c r="G56" s="328" t="s">
        <v>38</v>
      </c>
      <c r="H56" s="328">
        <v>21150</v>
      </c>
      <c r="I56" s="41" t="s">
        <v>121</v>
      </c>
    </row>
    <row r="57" spans="2:9" ht="9.9499999999999993" customHeight="1" x14ac:dyDescent="0.2">
      <c r="B57" s="64"/>
      <c r="C57" s="325"/>
      <c r="D57" s="325"/>
      <c r="E57" s="326"/>
      <c r="F57" s="356"/>
      <c r="G57" s="325"/>
      <c r="H57" s="327">
        <f>SUM(H56:H56)</f>
        <v>21150</v>
      </c>
      <c r="I57" s="65"/>
    </row>
    <row r="58" spans="2:9" ht="18" customHeight="1" x14ac:dyDescent="0.2">
      <c r="B58" s="40" t="s">
        <v>265</v>
      </c>
      <c r="C58" s="328" t="s">
        <v>6</v>
      </c>
      <c r="D58" s="328" t="s">
        <v>42</v>
      </c>
      <c r="E58" s="330" t="s">
        <v>72</v>
      </c>
      <c r="F58" s="355">
        <v>46197.861111111109</v>
      </c>
      <c r="G58" s="328" t="s">
        <v>7</v>
      </c>
      <c r="H58" s="328">
        <v>25000</v>
      </c>
      <c r="I58" s="41" t="s">
        <v>61</v>
      </c>
    </row>
    <row r="59" spans="2:9" ht="9.9499999999999993" customHeight="1" x14ac:dyDescent="0.2">
      <c r="B59" s="64"/>
      <c r="C59" s="325"/>
      <c r="D59" s="325"/>
      <c r="E59" s="326"/>
      <c r="F59" s="356"/>
      <c r="G59" s="325"/>
      <c r="H59" s="327">
        <f>SUM(H58:H58)</f>
        <v>25000</v>
      </c>
      <c r="I59" s="65"/>
    </row>
    <row r="60" spans="2:9" ht="18" customHeight="1" x14ac:dyDescent="0.2">
      <c r="B60" s="40" t="s">
        <v>266</v>
      </c>
      <c r="C60" s="328" t="s">
        <v>6</v>
      </c>
      <c r="D60" s="328" t="s">
        <v>5</v>
      </c>
      <c r="E60" s="330" t="s">
        <v>74</v>
      </c>
      <c r="F60" s="355">
        <v>46199.628472222219</v>
      </c>
      <c r="G60" s="328" t="s">
        <v>38</v>
      </c>
      <c r="H60" s="328">
        <v>19800</v>
      </c>
      <c r="I60" s="41" t="s">
        <v>121</v>
      </c>
    </row>
    <row r="61" spans="2:9" ht="9.9499999999999993" customHeight="1" x14ac:dyDescent="0.2">
      <c r="B61" s="64"/>
      <c r="C61" s="325"/>
      <c r="D61" s="325"/>
      <c r="E61" s="326"/>
      <c r="F61" s="356"/>
      <c r="G61" s="325"/>
      <c r="H61" s="327">
        <f>SUM(H60:H60)</f>
        <v>19800</v>
      </c>
      <c r="I61" s="65"/>
    </row>
    <row r="62" spans="2:9" ht="18" customHeight="1" x14ac:dyDescent="0.2">
      <c r="B62" s="40" t="s">
        <v>267</v>
      </c>
      <c r="C62" s="328" t="s">
        <v>6</v>
      </c>
      <c r="D62" s="328" t="s">
        <v>42</v>
      </c>
      <c r="E62" s="330" t="s">
        <v>73</v>
      </c>
      <c r="F62" s="355">
        <v>46200.267361111109</v>
      </c>
      <c r="G62" s="328" t="s">
        <v>38</v>
      </c>
      <c r="H62" s="328">
        <v>68700</v>
      </c>
      <c r="I62" s="41" t="s">
        <v>121</v>
      </c>
    </row>
    <row r="63" spans="2:9" ht="9.9499999999999993" customHeight="1" thickBot="1" x14ac:dyDescent="0.25">
      <c r="B63" s="113"/>
      <c r="C63" s="66"/>
      <c r="D63" s="66"/>
      <c r="E63" s="67"/>
      <c r="F63" s="114"/>
      <c r="G63" s="66"/>
      <c r="H63" s="97">
        <f>SUM(H62:H62)</f>
        <v>68700</v>
      </c>
      <c r="I63" s="68"/>
    </row>
    <row r="64" spans="2:9" ht="18" customHeight="1" x14ac:dyDescent="0.2"/>
    <row r="65" ht="18" customHeight="1" x14ac:dyDescent="0.2"/>
    <row r="66" ht="9.9499999999999993" customHeight="1" x14ac:dyDescent="0.2"/>
    <row r="67" ht="18" customHeight="1" x14ac:dyDescent="0.2"/>
    <row r="68" ht="9.9499999999999993" customHeight="1" x14ac:dyDescent="0.2"/>
    <row r="69" ht="18" customHeight="1" x14ac:dyDescent="0.2"/>
    <row r="70" ht="18" customHeight="1" x14ac:dyDescent="0.2"/>
    <row r="71" ht="9.9499999999999993" customHeight="1" x14ac:dyDescent="0.2"/>
    <row r="72" ht="18" customHeight="1" x14ac:dyDescent="0.2"/>
    <row r="73" ht="9.9499999999999993" customHeight="1" x14ac:dyDescent="0.2"/>
    <row r="74" ht="18" customHeight="1" x14ac:dyDescent="0.2"/>
    <row r="75" ht="9.9499999999999993" customHeight="1" x14ac:dyDescent="0.2"/>
    <row r="76" ht="18" customHeight="1" x14ac:dyDescent="0.2"/>
    <row r="77" ht="9.9499999999999993" customHeight="1" x14ac:dyDescent="0.2"/>
    <row r="78" ht="18" customHeight="1" x14ac:dyDescent="0.2"/>
    <row r="79" ht="9.9499999999999993" customHeight="1" x14ac:dyDescent="0.2"/>
    <row r="80" ht="9.9499999999999993" customHeight="1" x14ac:dyDescent="0.2"/>
    <row r="81" ht="15" customHeight="1" x14ac:dyDescent="0.2"/>
    <row r="82" ht="9.9499999999999993" customHeight="1" x14ac:dyDescent="0.2"/>
    <row r="83" ht="15" customHeight="1" x14ac:dyDescent="0.2"/>
    <row r="84" ht="9.9499999999999993" customHeight="1" x14ac:dyDescent="0.2"/>
    <row r="85" ht="15" customHeight="1" x14ac:dyDescent="0.2"/>
    <row r="86" ht="9.9499999999999993" customHeight="1" x14ac:dyDescent="0.2"/>
    <row r="87" ht="15" customHeight="1" x14ac:dyDescent="0.2"/>
    <row r="88" ht="9.9499999999999993" customHeight="1" x14ac:dyDescent="0.2"/>
    <row r="89" ht="15" customHeight="1" x14ac:dyDescent="0.2"/>
    <row r="90" ht="9.9499999999999993" customHeight="1" x14ac:dyDescent="0.2"/>
    <row r="91" ht="15" customHeight="1" x14ac:dyDescent="0.2"/>
    <row r="92" ht="9.9499999999999993" customHeight="1" x14ac:dyDescent="0.2"/>
    <row r="93" ht="15" customHeight="1" x14ac:dyDescent="0.2"/>
    <row r="94" ht="9.9499999999999993" customHeight="1" x14ac:dyDescent="0.2"/>
    <row r="95" ht="15" customHeight="1" x14ac:dyDescent="0.2"/>
    <row r="96" ht="9.9499999999999993" customHeight="1" x14ac:dyDescent="0.2"/>
    <row r="97" ht="15" customHeight="1" x14ac:dyDescent="0.2"/>
    <row r="98" ht="18" customHeight="1" x14ac:dyDescent="0.2"/>
    <row r="99" ht="15" customHeight="1" x14ac:dyDescent="0.2"/>
    <row r="100" ht="18" customHeight="1" x14ac:dyDescent="0.2"/>
    <row r="101" ht="15" customHeight="1" x14ac:dyDescent="0.2"/>
    <row r="102" ht="18" customHeight="1" x14ac:dyDescent="0.2"/>
    <row r="103" ht="15" customHeight="1" x14ac:dyDescent="0.2"/>
    <row r="104" ht="18" customHeight="1" x14ac:dyDescent="0.2"/>
    <row r="105" ht="15" customHeight="1" x14ac:dyDescent="0.2"/>
  </sheetData>
  <sheetProtection algorithmName="SHA-512" hashValue="zVw5y8NWzFfYriSFgGwdFNQT/a7VVgt38jt2YeEemH+2q3Jao3UcxTEKve6c6mF8hcwpG0pErk5ApIF61wYWQA==" saltValue="IUCqxi0kf+nKLeTJHCBB2A==" spinCount="100000" sheet="1" formatCells="0" formatColumns="0" formatRows="0" insertColumns="0" insertRows="0" insertHyperlinks="0" deleteColumns="0" deleteRows="0" sort="0" autoFilter="0" pivotTables="0"/>
  <mergeCells count="2">
    <mergeCell ref="B5:I5"/>
    <mergeCell ref="B7:I7"/>
  </mergeCells>
  <phoneticPr fontId="10" type="noConversion"/>
  <printOptions horizontalCentered="1"/>
  <pageMargins left="0" right="0" top="0" bottom="0" header="0" footer="0"/>
  <pageSetup paperSize="9" scale="7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Z102"/>
  <sheetViews>
    <sheetView showGridLines="0" showRowColHeaders="0" zoomScale="150" zoomScaleNormal="150" zoomScalePageLayoutView="120" workbookViewId="0"/>
  </sheetViews>
  <sheetFormatPr baseColWidth="10" defaultRowHeight="12.75" x14ac:dyDescent="0.2"/>
  <cols>
    <col min="1" max="1" width="5.5703125" customWidth="1"/>
    <col min="2" max="2" width="25.42578125" customWidth="1"/>
    <col min="3" max="3" width="8" customWidth="1"/>
    <col min="4" max="4" width="7.28515625" customWidth="1"/>
    <col min="5" max="5" width="6.140625" customWidth="1"/>
    <col min="6" max="6" width="4.85546875" customWidth="1"/>
    <col min="7" max="7" width="11" customWidth="1"/>
    <col min="8" max="8" width="6.7109375" customWidth="1"/>
    <col min="9" max="9" width="18.42578125" customWidth="1"/>
    <col min="10" max="10" width="10.42578125" customWidth="1"/>
    <col min="11" max="11" width="11" customWidth="1"/>
    <col min="12" max="12" width="7.28515625" customWidth="1"/>
    <col min="13" max="13" width="11.140625" customWidth="1"/>
    <col min="14" max="14" width="7.28515625" hidden="1" customWidth="1"/>
    <col min="15" max="15" width="11.140625" hidden="1" customWidth="1"/>
    <col min="16" max="16" width="7.28515625" hidden="1" customWidth="1"/>
    <col min="17" max="17" width="12" hidden="1" customWidth="1"/>
    <col min="18" max="19" width="12" customWidth="1"/>
    <col min="20" max="20" width="10.85546875" customWidth="1"/>
    <col min="21" max="21" width="7.28515625" hidden="1" customWidth="1"/>
    <col min="22" max="22" width="0" hidden="1" customWidth="1"/>
    <col min="23" max="23" width="14.140625" hidden="1" customWidth="1"/>
    <col min="24" max="24" width="7.28515625" customWidth="1"/>
    <col min="25" max="25" width="11.42578125" customWidth="1"/>
    <col min="26" max="26" width="14.140625" customWidth="1"/>
  </cols>
  <sheetData>
    <row r="3" spans="1:26" ht="12" customHeight="1" x14ac:dyDescent="0.2">
      <c r="F3" t="s">
        <v>59</v>
      </c>
    </row>
    <row r="4" spans="1:26" ht="12" customHeight="1" x14ac:dyDescent="0.2"/>
    <row r="5" spans="1:26" ht="12.95" customHeight="1" x14ac:dyDescent="0.2">
      <c r="B5" s="1"/>
      <c r="C5" s="369" t="s">
        <v>90</v>
      </c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69"/>
      <c r="R5" s="21"/>
      <c r="S5" s="21"/>
    </row>
    <row r="6" spans="1:26" ht="9.9499999999999993" customHeight="1" x14ac:dyDescent="0.25">
      <c r="B6" s="1"/>
      <c r="C6" s="15"/>
      <c r="D6" s="7"/>
      <c r="E6" s="5"/>
      <c r="F6" s="5"/>
      <c r="G6" s="5"/>
      <c r="H6" s="5"/>
      <c r="I6" s="5"/>
      <c r="V6" s="12"/>
      <c r="W6" s="12"/>
    </row>
    <row r="7" spans="1:26" ht="12.95" customHeight="1" x14ac:dyDescent="0.2">
      <c r="B7" s="1"/>
      <c r="C7" s="369" t="s">
        <v>228</v>
      </c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21"/>
      <c r="S7" s="21"/>
      <c r="T7" s="12"/>
      <c r="U7" s="12"/>
      <c r="V7" s="12"/>
      <c r="W7" s="12"/>
    </row>
    <row r="8" spans="1:26" ht="9.9499999999999993" customHeight="1" x14ac:dyDescent="0.2">
      <c r="B8" s="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2"/>
      <c r="U8" s="12"/>
      <c r="V8" s="12"/>
      <c r="W8" s="12"/>
    </row>
    <row r="9" spans="1:26" ht="9.9499999999999993" customHeight="1" thickBot="1" x14ac:dyDescent="0.25">
      <c r="B9" s="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2"/>
      <c r="U9" s="12"/>
      <c r="V9" s="12"/>
      <c r="W9" s="12"/>
    </row>
    <row r="10" spans="1:26" ht="15.95" customHeight="1" thickBot="1" x14ac:dyDescent="0.25">
      <c r="A10" s="133" t="s">
        <v>63</v>
      </c>
      <c r="B10" s="245" t="s">
        <v>23</v>
      </c>
      <c r="C10" s="134" t="s">
        <v>24</v>
      </c>
      <c r="D10" s="77" t="s">
        <v>25</v>
      </c>
      <c r="E10" s="77" t="s">
        <v>26</v>
      </c>
      <c r="F10" s="77" t="s">
        <v>27</v>
      </c>
      <c r="G10" s="77" t="s">
        <v>28</v>
      </c>
      <c r="H10" s="77" t="s">
        <v>29</v>
      </c>
      <c r="I10" s="77" t="s">
        <v>30</v>
      </c>
      <c r="J10" s="135" t="s">
        <v>31</v>
      </c>
      <c r="K10" s="77" t="s">
        <v>40</v>
      </c>
      <c r="L10" s="77" t="s">
        <v>33</v>
      </c>
      <c r="M10" s="77" t="s">
        <v>32</v>
      </c>
      <c r="N10" s="77" t="s">
        <v>33</v>
      </c>
      <c r="O10" s="77" t="s">
        <v>34</v>
      </c>
      <c r="P10" s="77" t="s">
        <v>35</v>
      </c>
      <c r="Q10" s="77" t="s">
        <v>33</v>
      </c>
      <c r="R10" s="77" t="s">
        <v>33</v>
      </c>
      <c r="S10" s="77" t="s">
        <v>34</v>
      </c>
      <c r="T10" s="77" t="s">
        <v>35</v>
      </c>
      <c r="U10" s="77" t="s">
        <v>33</v>
      </c>
      <c r="V10" s="77" t="s">
        <v>36</v>
      </c>
      <c r="W10" s="77" t="s">
        <v>37</v>
      </c>
      <c r="X10" s="77" t="s">
        <v>33</v>
      </c>
      <c r="Y10" s="77" t="s">
        <v>36</v>
      </c>
      <c r="Z10" s="82" t="s">
        <v>83</v>
      </c>
    </row>
    <row r="11" spans="1:26" ht="15" customHeight="1" x14ac:dyDescent="0.2">
      <c r="A11" s="248">
        <v>1</v>
      </c>
      <c r="B11" s="246" t="s">
        <v>240</v>
      </c>
      <c r="C11" s="156">
        <v>183.97</v>
      </c>
      <c r="D11" s="157">
        <v>27.4</v>
      </c>
      <c r="E11" s="158">
        <v>17.2</v>
      </c>
      <c r="F11" s="159" t="s">
        <v>107</v>
      </c>
      <c r="G11" s="160">
        <v>19</v>
      </c>
      <c r="H11" s="159">
        <v>9640</v>
      </c>
      <c r="I11" s="159" t="s">
        <v>61</v>
      </c>
      <c r="J11" s="161">
        <v>32.049999999999997</v>
      </c>
      <c r="K11" s="162">
        <v>46169</v>
      </c>
      <c r="L11" s="157">
        <v>0.01</v>
      </c>
      <c r="M11" s="162">
        <v>46170</v>
      </c>
      <c r="N11" s="159"/>
      <c r="O11" s="159"/>
      <c r="P11" s="159"/>
      <c r="Q11" s="159"/>
      <c r="R11" s="157">
        <v>12.12</v>
      </c>
      <c r="S11" s="157">
        <v>36.1</v>
      </c>
      <c r="T11" s="162">
        <v>46174</v>
      </c>
      <c r="U11" s="159"/>
      <c r="V11" s="159"/>
      <c r="W11" s="159"/>
      <c r="X11" s="157">
        <v>23.1</v>
      </c>
      <c r="Y11" s="163">
        <v>106.5</v>
      </c>
      <c r="Z11" s="164">
        <v>143</v>
      </c>
    </row>
    <row r="12" spans="1:26" ht="15" customHeight="1" x14ac:dyDescent="0.2">
      <c r="A12" s="154">
        <v>2</v>
      </c>
      <c r="B12" s="247" t="s">
        <v>242</v>
      </c>
      <c r="C12" s="165">
        <v>229</v>
      </c>
      <c r="D12" s="166">
        <v>32.26</v>
      </c>
      <c r="E12" s="167">
        <v>20.399999999999999</v>
      </c>
      <c r="F12" s="168" t="s">
        <v>65</v>
      </c>
      <c r="G12" s="169">
        <v>33.049999999999997</v>
      </c>
      <c r="H12" s="168">
        <v>27430</v>
      </c>
      <c r="I12" s="168" t="s">
        <v>60</v>
      </c>
      <c r="J12" s="170">
        <v>42.08</v>
      </c>
      <c r="K12" s="171">
        <v>46169</v>
      </c>
      <c r="L12" s="166">
        <v>6.18</v>
      </c>
      <c r="M12" s="171">
        <v>46172</v>
      </c>
      <c r="N12" s="168"/>
      <c r="O12" s="168"/>
      <c r="P12" s="168"/>
      <c r="Q12" s="168"/>
      <c r="R12" s="166">
        <v>16.12</v>
      </c>
      <c r="S12" s="166">
        <v>79.5</v>
      </c>
      <c r="T12" s="171">
        <v>46176</v>
      </c>
      <c r="U12" s="168"/>
      <c r="V12" s="168"/>
      <c r="W12" s="168"/>
      <c r="X12" s="166">
        <v>19.25</v>
      </c>
      <c r="Y12" s="172">
        <v>99.1</v>
      </c>
      <c r="Z12" s="173">
        <v>179</v>
      </c>
    </row>
    <row r="13" spans="1:26" ht="15" customHeight="1" x14ac:dyDescent="0.2">
      <c r="A13" s="154">
        <v>3</v>
      </c>
      <c r="B13" s="247" t="s">
        <v>220</v>
      </c>
      <c r="C13" s="165">
        <v>93.98</v>
      </c>
      <c r="D13" s="166">
        <v>23</v>
      </c>
      <c r="E13" s="167">
        <v>10</v>
      </c>
      <c r="F13" s="168" t="s">
        <v>107</v>
      </c>
      <c r="G13" s="167">
        <v>23.02</v>
      </c>
      <c r="H13" s="168">
        <v>2051</v>
      </c>
      <c r="I13" s="168" t="s">
        <v>60</v>
      </c>
      <c r="J13" s="170">
        <v>24.01</v>
      </c>
      <c r="K13" s="171">
        <v>46176</v>
      </c>
      <c r="L13" s="166">
        <v>10.3</v>
      </c>
      <c r="M13" s="171">
        <v>46176</v>
      </c>
      <c r="N13" s="168"/>
      <c r="O13" s="168"/>
      <c r="P13" s="168"/>
      <c r="Q13" s="168"/>
      <c r="R13" s="166">
        <v>11.47</v>
      </c>
      <c r="S13" s="166">
        <v>1.1000000000000001</v>
      </c>
      <c r="T13" s="171">
        <v>46177</v>
      </c>
      <c r="U13" s="168"/>
      <c r="V13" s="168"/>
      <c r="W13" s="168"/>
      <c r="X13" s="166">
        <v>11</v>
      </c>
      <c r="Y13" s="172">
        <v>23.1</v>
      </c>
      <c r="Z13" s="173">
        <v>24.3</v>
      </c>
    </row>
    <row r="14" spans="1:26" ht="15" customHeight="1" x14ac:dyDescent="0.2">
      <c r="A14" s="154">
        <v>4</v>
      </c>
      <c r="B14" s="247" t="s">
        <v>243</v>
      </c>
      <c r="C14" s="165">
        <v>229</v>
      </c>
      <c r="D14" s="166">
        <v>32.24</v>
      </c>
      <c r="E14" s="167">
        <v>20.100000000000001</v>
      </c>
      <c r="F14" s="168" t="s">
        <v>65</v>
      </c>
      <c r="G14" s="167">
        <v>30.04</v>
      </c>
      <c r="H14" s="168">
        <v>26658</v>
      </c>
      <c r="I14" s="168" t="s">
        <v>60</v>
      </c>
      <c r="J14" s="170">
        <v>41.11</v>
      </c>
      <c r="K14" s="171">
        <v>46167</v>
      </c>
      <c r="L14" s="166">
        <v>22.48</v>
      </c>
      <c r="M14" s="171">
        <v>46172</v>
      </c>
      <c r="N14" s="168"/>
      <c r="O14" s="168"/>
      <c r="P14" s="168"/>
      <c r="Q14" s="168"/>
      <c r="R14" s="166">
        <v>15.18</v>
      </c>
      <c r="S14" s="166">
        <v>112.3</v>
      </c>
      <c r="T14" s="171">
        <v>46177</v>
      </c>
      <c r="U14" s="168"/>
      <c r="V14" s="168"/>
      <c r="W14" s="168"/>
      <c r="X14" s="166">
        <v>21.4</v>
      </c>
      <c r="Y14" s="172">
        <v>126.2</v>
      </c>
      <c r="Z14" s="173">
        <v>238.5</v>
      </c>
    </row>
    <row r="15" spans="1:26" ht="15" customHeight="1" x14ac:dyDescent="0.2">
      <c r="A15" s="154">
        <v>5</v>
      </c>
      <c r="B15" s="247" t="s">
        <v>244</v>
      </c>
      <c r="C15" s="165">
        <v>229</v>
      </c>
      <c r="D15" s="166">
        <v>32.25</v>
      </c>
      <c r="E15" s="167">
        <v>20.05</v>
      </c>
      <c r="F15" s="168" t="s">
        <v>65</v>
      </c>
      <c r="G15" s="167">
        <v>33.020000000000003</v>
      </c>
      <c r="H15" s="168">
        <v>27354</v>
      </c>
      <c r="I15" s="168" t="s">
        <v>60</v>
      </c>
      <c r="J15" s="170">
        <v>43.02</v>
      </c>
      <c r="K15" s="171">
        <v>46175</v>
      </c>
      <c r="L15" s="166">
        <v>12.42</v>
      </c>
      <c r="M15" s="171">
        <v>46177</v>
      </c>
      <c r="N15" s="168"/>
      <c r="O15" s="168"/>
      <c r="P15" s="168"/>
      <c r="Q15" s="168"/>
      <c r="R15" s="166">
        <v>22.5</v>
      </c>
      <c r="S15" s="166">
        <v>58</v>
      </c>
      <c r="T15" s="171">
        <v>46182</v>
      </c>
      <c r="U15" s="168"/>
      <c r="V15" s="168"/>
      <c r="W15" s="168"/>
      <c r="X15" s="166">
        <v>2.15</v>
      </c>
      <c r="Y15" s="172">
        <v>99.2</v>
      </c>
      <c r="Z15" s="173">
        <v>157.30000000000001</v>
      </c>
    </row>
    <row r="16" spans="1:26" ht="15" customHeight="1" x14ac:dyDescent="0.2">
      <c r="A16" s="154">
        <v>6</v>
      </c>
      <c r="B16" s="247" t="s">
        <v>245</v>
      </c>
      <c r="C16" s="165">
        <v>189.99</v>
      </c>
      <c r="D16" s="166">
        <v>32.26</v>
      </c>
      <c r="E16" s="167">
        <v>18</v>
      </c>
      <c r="F16" s="168" t="s">
        <v>65</v>
      </c>
      <c r="G16" s="167">
        <v>32.090000000000003</v>
      </c>
      <c r="H16" s="168">
        <v>19559</v>
      </c>
      <c r="I16" s="168" t="s">
        <v>60</v>
      </c>
      <c r="J16" s="170">
        <v>37.11</v>
      </c>
      <c r="K16" s="171">
        <v>46180</v>
      </c>
      <c r="L16" s="166">
        <v>22.48</v>
      </c>
      <c r="M16" s="171">
        <v>46182</v>
      </c>
      <c r="N16" s="168"/>
      <c r="O16" s="168"/>
      <c r="P16" s="168"/>
      <c r="Q16" s="168"/>
      <c r="R16" s="166">
        <v>3.48</v>
      </c>
      <c r="S16" s="166">
        <v>29</v>
      </c>
      <c r="T16" s="171">
        <v>46182</v>
      </c>
      <c r="U16" s="168"/>
      <c r="V16" s="168"/>
      <c r="W16" s="168"/>
      <c r="X16" s="166">
        <v>18.5</v>
      </c>
      <c r="Y16" s="172">
        <v>15</v>
      </c>
      <c r="Z16" s="173">
        <v>44</v>
      </c>
    </row>
    <row r="17" spans="1:26" ht="15" customHeight="1" x14ac:dyDescent="0.2">
      <c r="A17" s="154">
        <v>7</v>
      </c>
      <c r="B17" s="247" t="s">
        <v>246</v>
      </c>
      <c r="C17" s="165">
        <v>199.9</v>
      </c>
      <c r="D17" s="166">
        <v>32.200000000000003</v>
      </c>
      <c r="E17" s="167">
        <v>18.5</v>
      </c>
      <c r="F17" s="168" t="s">
        <v>65</v>
      </c>
      <c r="G17" s="167">
        <v>23.11</v>
      </c>
      <c r="H17" s="168">
        <v>21593</v>
      </c>
      <c r="I17" s="168" t="s">
        <v>60</v>
      </c>
      <c r="J17" s="170">
        <v>36.01</v>
      </c>
      <c r="K17" s="171">
        <v>46174</v>
      </c>
      <c r="L17" s="166">
        <v>6.3</v>
      </c>
      <c r="M17" s="171">
        <v>46176</v>
      </c>
      <c r="N17" s="168"/>
      <c r="O17" s="168"/>
      <c r="P17" s="168"/>
      <c r="Q17" s="168"/>
      <c r="R17" s="166">
        <v>21.12</v>
      </c>
      <c r="S17" s="166">
        <v>62.4</v>
      </c>
      <c r="T17" s="171">
        <v>46183</v>
      </c>
      <c r="U17" s="168"/>
      <c r="V17" s="168"/>
      <c r="W17" s="168"/>
      <c r="X17" s="166">
        <v>11.4</v>
      </c>
      <c r="Y17" s="172">
        <v>158.19999999999999</v>
      </c>
      <c r="Z17" s="173">
        <v>221.1</v>
      </c>
    </row>
    <row r="18" spans="1:26" ht="15" customHeight="1" x14ac:dyDescent="0.2">
      <c r="A18" s="154">
        <v>8</v>
      </c>
      <c r="B18" s="247" t="s">
        <v>247</v>
      </c>
      <c r="C18" s="165">
        <v>199.9</v>
      </c>
      <c r="D18" s="166">
        <v>32.26</v>
      </c>
      <c r="E18" s="167">
        <v>18.600000000000001</v>
      </c>
      <c r="F18" s="168" t="s">
        <v>107</v>
      </c>
      <c r="G18" s="167">
        <v>12.09</v>
      </c>
      <c r="H18" s="168">
        <v>21466</v>
      </c>
      <c r="I18" s="168" t="s">
        <v>275</v>
      </c>
      <c r="J18" s="170">
        <v>35.049999999999997</v>
      </c>
      <c r="K18" s="171">
        <v>46125</v>
      </c>
      <c r="L18" s="166">
        <v>20.239999999999998</v>
      </c>
      <c r="M18" s="171">
        <v>46173</v>
      </c>
      <c r="N18" s="168"/>
      <c r="O18" s="168"/>
      <c r="P18" s="168"/>
      <c r="Q18" s="168"/>
      <c r="R18" s="166">
        <v>9.4</v>
      </c>
      <c r="S18" s="166">
        <v>1141.0999999999999</v>
      </c>
      <c r="T18" s="171">
        <v>46184</v>
      </c>
      <c r="U18" s="168"/>
      <c r="V18" s="168"/>
      <c r="W18" s="168"/>
      <c r="X18" s="166">
        <v>0.3</v>
      </c>
      <c r="Y18" s="172">
        <v>254.5</v>
      </c>
      <c r="Z18" s="173">
        <v>1396</v>
      </c>
    </row>
    <row r="19" spans="1:26" ht="15" customHeight="1" x14ac:dyDescent="0.2">
      <c r="A19" s="154">
        <v>9</v>
      </c>
      <c r="B19" s="247" t="s">
        <v>248</v>
      </c>
      <c r="C19" s="165">
        <v>199.98</v>
      </c>
      <c r="D19" s="166">
        <v>32.24</v>
      </c>
      <c r="E19" s="167">
        <v>18.600000000000001</v>
      </c>
      <c r="F19" s="168" t="s">
        <v>65</v>
      </c>
      <c r="G19" s="167">
        <v>33.07</v>
      </c>
      <c r="H19" s="168">
        <v>20209</v>
      </c>
      <c r="I19" s="168" t="s">
        <v>60</v>
      </c>
      <c r="J19" s="170">
        <v>37.11</v>
      </c>
      <c r="K19" s="171">
        <v>46183</v>
      </c>
      <c r="L19" s="166">
        <v>21.24</v>
      </c>
      <c r="M19" s="171">
        <v>46183</v>
      </c>
      <c r="N19" s="168"/>
      <c r="O19" s="168"/>
      <c r="P19" s="168"/>
      <c r="Q19" s="168"/>
      <c r="R19" s="166">
        <v>23.3</v>
      </c>
      <c r="S19" s="166">
        <v>2</v>
      </c>
      <c r="T19" s="171">
        <v>46184</v>
      </c>
      <c r="U19" s="168"/>
      <c r="V19" s="168"/>
      <c r="W19" s="168"/>
      <c r="X19" s="166">
        <v>20.05</v>
      </c>
      <c r="Y19" s="172">
        <v>20.3</v>
      </c>
      <c r="Z19" s="173">
        <v>22.4</v>
      </c>
    </row>
    <row r="20" spans="1:26" ht="15" customHeight="1" x14ac:dyDescent="0.2">
      <c r="A20" s="154">
        <v>10</v>
      </c>
      <c r="B20" s="247" t="s">
        <v>250</v>
      </c>
      <c r="C20" s="165">
        <v>190</v>
      </c>
      <c r="D20" s="166">
        <v>32.26</v>
      </c>
      <c r="E20" s="167">
        <v>17</v>
      </c>
      <c r="F20" s="168" t="s">
        <v>65</v>
      </c>
      <c r="G20" s="167">
        <v>36.01</v>
      </c>
      <c r="H20" s="168">
        <v>18207</v>
      </c>
      <c r="I20" s="168" t="s">
        <v>200</v>
      </c>
      <c r="J20" s="170">
        <v>28.07</v>
      </c>
      <c r="K20" s="171">
        <v>46180</v>
      </c>
      <c r="L20" s="166">
        <v>7.3</v>
      </c>
      <c r="M20" s="171">
        <v>46180</v>
      </c>
      <c r="N20" s="168"/>
      <c r="O20" s="168"/>
      <c r="P20" s="168"/>
      <c r="Q20" s="168"/>
      <c r="R20" s="166">
        <v>9.24</v>
      </c>
      <c r="S20" s="166">
        <v>1.5</v>
      </c>
      <c r="T20" s="171">
        <v>46184</v>
      </c>
      <c r="U20" s="168"/>
      <c r="V20" s="168"/>
      <c r="W20" s="168"/>
      <c r="X20" s="166">
        <v>20.55</v>
      </c>
      <c r="Y20" s="172">
        <v>107.3</v>
      </c>
      <c r="Z20" s="173">
        <v>109.2</v>
      </c>
    </row>
    <row r="21" spans="1:26" ht="15" customHeight="1" x14ac:dyDescent="0.2">
      <c r="A21" s="154">
        <v>11</v>
      </c>
      <c r="B21" s="247" t="s">
        <v>252</v>
      </c>
      <c r="C21" s="165">
        <v>199.9</v>
      </c>
      <c r="D21" s="166">
        <v>32.24</v>
      </c>
      <c r="E21" s="167">
        <v>18.600000000000001</v>
      </c>
      <c r="F21" s="168" t="s">
        <v>65</v>
      </c>
      <c r="G21" s="167">
        <v>29.06</v>
      </c>
      <c r="H21" s="168">
        <v>20176</v>
      </c>
      <c r="I21" s="168" t="s">
        <v>60</v>
      </c>
      <c r="J21" s="170">
        <v>38</v>
      </c>
      <c r="K21" s="171">
        <v>46154</v>
      </c>
      <c r="L21" s="166">
        <v>2.2400000000000002</v>
      </c>
      <c r="M21" s="171">
        <v>46184</v>
      </c>
      <c r="N21" s="168"/>
      <c r="O21" s="168"/>
      <c r="P21" s="168"/>
      <c r="Q21" s="168"/>
      <c r="R21" s="166">
        <v>2.36</v>
      </c>
      <c r="S21" s="166">
        <v>720.1</v>
      </c>
      <c r="T21" s="171">
        <v>46185</v>
      </c>
      <c r="U21" s="168"/>
      <c r="V21" s="168"/>
      <c r="W21" s="168"/>
      <c r="X21" s="166">
        <v>3.1</v>
      </c>
      <c r="Y21" s="172">
        <v>24.3</v>
      </c>
      <c r="Z21" s="173">
        <v>744.4</v>
      </c>
    </row>
    <row r="22" spans="1:26" ht="15" customHeight="1" x14ac:dyDescent="0.2">
      <c r="A22" s="154">
        <v>12</v>
      </c>
      <c r="B22" s="247" t="s">
        <v>253</v>
      </c>
      <c r="C22" s="165">
        <v>229</v>
      </c>
      <c r="D22" s="166">
        <v>32.24</v>
      </c>
      <c r="E22" s="167">
        <v>20.100000000000001</v>
      </c>
      <c r="F22" s="168" t="s">
        <v>65</v>
      </c>
      <c r="G22" s="167">
        <v>27.04</v>
      </c>
      <c r="H22" s="168">
        <v>26694</v>
      </c>
      <c r="I22" s="168" t="s">
        <v>60</v>
      </c>
      <c r="J22" s="170">
        <v>42.11</v>
      </c>
      <c r="K22" s="171">
        <v>46175</v>
      </c>
      <c r="L22" s="166">
        <v>19.420000000000002</v>
      </c>
      <c r="M22" s="171">
        <v>46183</v>
      </c>
      <c r="N22" s="168"/>
      <c r="O22" s="168"/>
      <c r="P22" s="168"/>
      <c r="Q22" s="168"/>
      <c r="R22" s="166">
        <v>13.06</v>
      </c>
      <c r="S22" s="166">
        <v>185.2</v>
      </c>
      <c r="T22" s="171">
        <v>46185</v>
      </c>
      <c r="U22" s="168"/>
      <c r="V22" s="168"/>
      <c r="W22" s="168"/>
      <c r="X22" s="166">
        <v>13.4</v>
      </c>
      <c r="Y22" s="172">
        <v>48.3</v>
      </c>
      <c r="Z22" s="173">
        <v>238.5</v>
      </c>
    </row>
    <row r="23" spans="1:26" ht="15" customHeight="1" x14ac:dyDescent="0.2">
      <c r="A23" s="154">
        <v>13</v>
      </c>
      <c r="B23" s="247" t="s">
        <v>254</v>
      </c>
      <c r="C23" s="165">
        <v>179.9</v>
      </c>
      <c r="D23" s="166">
        <v>30</v>
      </c>
      <c r="E23" s="167">
        <v>15.1</v>
      </c>
      <c r="F23" s="168" t="s">
        <v>65</v>
      </c>
      <c r="G23" s="167">
        <v>32.03</v>
      </c>
      <c r="H23" s="168">
        <v>11966</v>
      </c>
      <c r="I23" s="168" t="s">
        <v>276</v>
      </c>
      <c r="J23" s="170">
        <v>28.04</v>
      </c>
      <c r="K23" s="171">
        <v>46184</v>
      </c>
      <c r="L23" s="166">
        <v>2.4</v>
      </c>
      <c r="M23" s="171">
        <v>46184</v>
      </c>
      <c r="N23" s="168"/>
      <c r="O23" s="168"/>
      <c r="P23" s="168"/>
      <c r="Q23" s="168"/>
      <c r="R23" s="166">
        <v>23.12</v>
      </c>
      <c r="S23" s="166">
        <v>20.3</v>
      </c>
      <c r="T23" s="171">
        <v>46186</v>
      </c>
      <c r="U23" s="168"/>
      <c r="V23" s="168"/>
      <c r="W23" s="168"/>
      <c r="X23" s="166">
        <v>0.3</v>
      </c>
      <c r="Y23" s="172">
        <v>25.1</v>
      </c>
      <c r="Z23" s="173">
        <v>45.5</v>
      </c>
    </row>
    <row r="24" spans="1:26" ht="15" customHeight="1" x14ac:dyDescent="0.2">
      <c r="A24" s="154">
        <v>14</v>
      </c>
      <c r="B24" s="247" t="s">
        <v>255</v>
      </c>
      <c r="C24" s="165">
        <v>225</v>
      </c>
      <c r="D24" s="166">
        <v>32.26</v>
      </c>
      <c r="E24" s="167">
        <v>19.600000000000001</v>
      </c>
      <c r="F24" s="168" t="s">
        <v>65</v>
      </c>
      <c r="G24" s="167">
        <v>33.06</v>
      </c>
      <c r="H24" s="168">
        <v>25825</v>
      </c>
      <c r="I24" s="168" t="s">
        <v>60</v>
      </c>
      <c r="J24" s="170">
        <v>42.04</v>
      </c>
      <c r="K24" s="171">
        <v>46154</v>
      </c>
      <c r="L24" s="166">
        <v>11</v>
      </c>
      <c r="M24" s="171">
        <v>46185</v>
      </c>
      <c r="N24" s="168"/>
      <c r="O24" s="168"/>
      <c r="P24" s="168"/>
      <c r="Q24" s="168"/>
      <c r="R24" s="166">
        <v>5.15</v>
      </c>
      <c r="S24" s="166">
        <v>738.1</v>
      </c>
      <c r="T24" s="171">
        <v>46186</v>
      </c>
      <c r="U24" s="168"/>
      <c r="V24" s="168"/>
      <c r="W24" s="168"/>
      <c r="X24" s="166">
        <v>1.55</v>
      </c>
      <c r="Y24" s="172">
        <v>20.399999999999999</v>
      </c>
      <c r="Z24" s="173">
        <v>758.5</v>
      </c>
    </row>
    <row r="25" spans="1:26" ht="15" customHeight="1" x14ac:dyDescent="0.2">
      <c r="A25" s="154">
        <v>15</v>
      </c>
      <c r="B25" s="247" t="s">
        <v>256</v>
      </c>
      <c r="C25" s="165">
        <v>199.98</v>
      </c>
      <c r="D25" s="166">
        <v>32.26</v>
      </c>
      <c r="E25" s="167">
        <v>18.329999999999998</v>
      </c>
      <c r="F25" s="168" t="s">
        <v>65</v>
      </c>
      <c r="G25" s="167">
        <v>32.049999999999997</v>
      </c>
      <c r="H25" s="168">
        <v>19947</v>
      </c>
      <c r="I25" s="168" t="s">
        <v>60</v>
      </c>
      <c r="J25" s="170">
        <v>34.020000000000003</v>
      </c>
      <c r="K25" s="171">
        <v>46181</v>
      </c>
      <c r="L25" s="166">
        <v>11.4</v>
      </c>
      <c r="M25" s="171">
        <v>46185</v>
      </c>
      <c r="N25" s="168"/>
      <c r="O25" s="168"/>
      <c r="P25" s="168"/>
      <c r="Q25" s="168"/>
      <c r="R25" s="166">
        <v>8.5399999999999991</v>
      </c>
      <c r="S25" s="166">
        <v>93.1</v>
      </c>
      <c r="T25" s="171">
        <v>46188</v>
      </c>
      <c r="U25" s="168"/>
      <c r="V25" s="168"/>
      <c r="W25" s="168"/>
      <c r="X25" s="166">
        <v>9.5</v>
      </c>
      <c r="Y25" s="172">
        <v>72.5</v>
      </c>
      <c r="Z25" s="173">
        <v>166.1</v>
      </c>
    </row>
    <row r="26" spans="1:26" ht="15" customHeight="1" x14ac:dyDescent="0.2">
      <c r="A26" s="154">
        <v>16</v>
      </c>
      <c r="B26" s="247" t="s">
        <v>258</v>
      </c>
      <c r="C26" s="165">
        <v>199.98</v>
      </c>
      <c r="D26" s="166">
        <v>32.24</v>
      </c>
      <c r="E26" s="167">
        <v>19.149999999999999</v>
      </c>
      <c r="F26" s="168" t="s">
        <v>65</v>
      </c>
      <c r="G26" s="167">
        <v>33.08</v>
      </c>
      <c r="H26" s="168">
        <v>20839</v>
      </c>
      <c r="I26" s="168" t="s">
        <v>60</v>
      </c>
      <c r="J26" s="170">
        <v>39.08</v>
      </c>
      <c r="K26" s="171">
        <v>46160</v>
      </c>
      <c r="L26" s="166">
        <v>4.12</v>
      </c>
      <c r="M26" s="171">
        <v>46186</v>
      </c>
      <c r="N26" s="168"/>
      <c r="O26" s="168"/>
      <c r="P26" s="168"/>
      <c r="Q26" s="168"/>
      <c r="R26" s="166">
        <v>4</v>
      </c>
      <c r="S26" s="166">
        <v>623.4</v>
      </c>
      <c r="T26" s="171">
        <v>46188</v>
      </c>
      <c r="U26" s="168"/>
      <c r="V26" s="168"/>
      <c r="W26" s="168"/>
      <c r="X26" s="166">
        <v>10.25</v>
      </c>
      <c r="Y26" s="172">
        <v>54.2</v>
      </c>
      <c r="Z26" s="173">
        <v>678.1</v>
      </c>
    </row>
    <row r="27" spans="1:26" ht="15" customHeight="1" x14ac:dyDescent="0.2">
      <c r="A27" s="154">
        <v>17</v>
      </c>
      <c r="B27" s="247" t="s">
        <v>259</v>
      </c>
      <c r="C27" s="165">
        <v>224.9</v>
      </c>
      <c r="D27" s="166">
        <v>32.26</v>
      </c>
      <c r="E27" s="167">
        <v>20</v>
      </c>
      <c r="F27" s="168" t="s">
        <v>65</v>
      </c>
      <c r="G27" s="167">
        <v>31</v>
      </c>
      <c r="H27" s="168">
        <v>26628</v>
      </c>
      <c r="I27" s="168" t="s">
        <v>60</v>
      </c>
      <c r="J27" s="170">
        <v>42.05</v>
      </c>
      <c r="K27" s="171">
        <v>46172</v>
      </c>
      <c r="L27" s="166">
        <v>6</v>
      </c>
      <c r="M27" s="171">
        <v>46188</v>
      </c>
      <c r="N27" s="168"/>
      <c r="O27" s="168"/>
      <c r="P27" s="168"/>
      <c r="Q27" s="168"/>
      <c r="R27" s="166">
        <v>11.45</v>
      </c>
      <c r="S27" s="166">
        <v>389.4</v>
      </c>
      <c r="T27" s="171">
        <v>46191</v>
      </c>
      <c r="U27" s="168"/>
      <c r="V27" s="168"/>
      <c r="W27" s="168"/>
      <c r="X27" s="166">
        <v>11.05</v>
      </c>
      <c r="Y27" s="172">
        <v>71.2</v>
      </c>
      <c r="Z27" s="173">
        <v>461</v>
      </c>
    </row>
    <row r="28" spans="1:26" ht="15" customHeight="1" x14ac:dyDescent="0.2">
      <c r="A28" s="154">
        <v>18</v>
      </c>
      <c r="B28" s="247" t="s">
        <v>260</v>
      </c>
      <c r="C28" s="165">
        <v>224.9</v>
      </c>
      <c r="D28" s="166">
        <v>32.26</v>
      </c>
      <c r="E28" s="167">
        <v>20</v>
      </c>
      <c r="F28" s="168" t="s">
        <v>65</v>
      </c>
      <c r="G28" s="167">
        <v>29.1</v>
      </c>
      <c r="H28" s="168">
        <v>26554</v>
      </c>
      <c r="I28" s="168" t="s">
        <v>60</v>
      </c>
      <c r="J28" s="170">
        <v>42.03</v>
      </c>
      <c r="K28" s="171">
        <v>46188</v>
      </c>
      <c r="L28" s="166">
        <v>11</v>
      </c>
      <c r="M28" s="171">
        <v>46188</v>
      </c>
      <c r="N28" s="168"/>
      <c r="O28" s="168"/>
      <c r="P28" s="168"/>
      <c r="Q28" s="168"/>
      <c r="R28" s="166">
        <v>13.21</v>
      </c>
      <c r="S28" s="166">
        <v>2.2000000000000002</v>
      </c>
      <c r="T28" s="171">
        <v>46191</v>
      </c>
      <c r="U28" s="168"/>
      <c r="V28" s="168"/>
      <c r="W28" s="168"/>
      <c r="X28" s="166">
        <v>14.05</v>
      </c>
      <c r="Y28" s="172">
        <v>72.400000000000006</v>
      </c>
      <c r="Z28" s="173">
        <v>75</v>
      </c>
    </row>
    <row r="29" spans="1:26" ht="15" customHeight="1" x14ac:dyDescent="0.2">
      <c r="A29" s="154">
        <v>19</v>
      </c>
      <c r="B29" s="247" t="s">
        <v>261</v>
      </c>
      <c r="C29" s="165">
        <v>199</v>
      </c>
      <c r="D29" s="166">
        <v>32.26</v>
      </c>
      <c r="E29" s="167">
        <v>20</v>
      </c>
      <c r="F29" s="168" t="s">
        <v>65</v>
      </c>
      <c r="G29" s="167">
        <v>31.1</v>
      </c>
      <c r="H29" s="168">
        <v>21588</v>
      </c>
      <c r="I29" s="168" t="s">
        <v>60</v>
      </c>
      <c r="J29" s="170">
        <v>39.1</v>
      </c>
      <c r="K29" s="171">
        <v>46175</v>
      </c>
      <c r="L29" s="166">
        <v>14.25</v>
      </c>
      <c r="M29" s="171">
        <v>46191</v>
      </c>
      <c r="N29" s="168"/>
      <c r="O29" s="168"/>
      <c r="P29" s="168"/>
      <c r="Q29" s="168"/>
      <c r="R29" s="166">
        <v>12.54</v>
      </c>
      <c r="S29" s="166">
        <v>382.2</v>
      </c>
      <c r="T29" s="171">
        <v>46192</v>
      </c>
      <c r="U29" s="168"/>
      <c r="V29" s="168"/>
      <c r="W29" s="168"/>
      <c r="X29" s="166">
        <v>14.15</v>
      </c>
      <c r="Y29" s="172">
        <v>25.2</v>
      </c>
      <c r="Z29" s="173">
        <v>407.5</v>
      </c>
    </row>
    <row r="30" spans="1:26" ht="15" customHeight="1" x14ac:dyDescent="0.2">
      <c r="A30" s="154">
        <v>20</v>
      </c>
      <c r="B30" s="247" t="s">
        <v>262</v>
      </c>
      <c r="C30" s="165">
        <v>190</v>
      </c>
      <c r="D30" s="166">
        <v>32.26</v>
      </c>
      <c r="E30" s="167">
        <v>18</v>
      </c>
      <c r="F30" s="168" t="s">
        <v>65</v>
      </c>
      <c r="G30" s="167">
        <v>24</v>
      </c>
      <c r="H30" s="168">
        <v>19458</v>
      </c>
      <c r="I30" s="174" t="s">
        <v>60</v>
      </c>
      <c r="J30" s="170">
        <v>35.04</v>
      </c>
      <c r="K30" s="171">
        <v>46177</v>
      </c>
      <c r="L30" s="166">
        <v>13</v>
      </c>
      <c r="M30" s="171">
        <v>46192</v>
      </c>
      <c r="N30" s="168"/>
      <c r="O30" s="168"/>
      <c r="P30" s="168"/>
      <c r="Q30" s="168"/>
      <c r="R30" s="166">
        <v>16</v>
      </c>
      <c r="S30" s="166">
        <v>363</v>
      </c>
      <c r="T30" s="171">
        <v>46193</v>
      </c>
      <c r="U30" s="168"/>
      <c r="V30" s="168"/>
      <c r="W30" s="168"/>
      <c r="X30" s="166">
        <v>21.1</v>
      </c>
      <c r="Y30" s="172">
        <v>29.1</v>
      </c>
      <c r="Z30" s="173">
        <v>392.1</v>
      </c>
    </row>
    <row r="31" spans="1:26" ht="15" customHeight="1" x14ac:dyDescent="0.2">
      <c r="A31" s="154">
        <v>21</v>
      </c>
      <c r="B31" s="247" t="s">
        <v>263</v>
      </c>
      <c r="C31" s="165">
        <v>172.95</v>
      </c>
      <c r="D31" s="166">
        <v>28</v>
      </c>
      <c r="E31" s="167">
        <v>17.2</v>
      </c>
      <c r="F31" s="168" t="s">
        <v>107</v>
      </c>
      <c r="G31" s="167">
        <v>17.079999999999998</v>
      </c>
      <c r="H31" s="168">
        <v>9086</v>
      </c>
      <c r="I31" s="168" t="s">
        <v>136</v>
      </c>
      <c r="J31" s="170">
        <v>21.03</v>
      </c>
      <c r="K31" s="171">
        <v>46185</v>
      </c>
      <c r="L31" s="166">
        <v>6.12</v>
      </c>
      <c r="M31" s="171">
        <v>46193</v>
      </c>
      <c r="N31" s="168"/>
      <c r="O31" s="168"/>
      <c r="P31" s="168"/>
      <c r="Q31" s="168"/>
      <c r="R31" s="166">
        <v>10.3</v>
      </c>
      <c r="S31" s="166">
        <v>196.1</v>
      </c>
      <c r="T31" s="171">
        <v>46195</v>
      </c>
      <c r="U31" s="168"/>
      <c r="V31" s="168"/>
      <c r="W31" s="168"/>
      <c r="X31" s="166">
        <v>5.15</v>
      </c>
      <c r="Y31" s="172">
        <v>42.4</v>
      </c>
      <c r="Z31" s="173">
        <v>239</v>
      </c>
    </row>
    <row r="32" spans="1:26" ht="15" customHeight="1" x14ac:dyDescent="0.2">
      <c r="A32" s="154">
        <v>22</v>
      </c>
      <c r="B32" s="247" t="s">
        <v>264</v>
      </c>
      <c r="C32" s="165">
        <v>228.9</v>
      </c>
      <c r="D32" s="166">
        <v>32.24</v>
      </c>
      <c r="E32" s="167">
        <v>20.2</v>
      </c>
      <c r="F32" s="168" t="s">
        <v>65</v>
      </c>
      <c r="G32" s="167">
        <v>30.05</v>
      </c>
      <c r="H32" s="168">
        <v>26954</v>
      </c>
      <c r="I32" s="168" t="s">
        <v>60</v>
      </c>
      <c r="J32" s="170">
        <v>42.01</v>
      </c>
      <c r="K32" s="171">
        <v>46194</v>
      </c>
      <c r="L32" s="166">
        <v>21.24</v>
      </c>
      <c r="M32" s="171">
        <v>46195</v>
      </c>
      <c r="N32" s="168"/>
      <c r="O32" s="168"/>
      <c r="P32" s="168"/>
      <c r="Q32" s="168"/>
      <c r="R32" s="166">
        <v>7.3</v>
      </c>
      <c r="S32" s="166">
        <v>10</v>
      </c>
      <c r="T32" s="171">
        <v>46197</v>
      </c>
      <c r="U32" s="168"/>
      <c r="V32" s="168"/>
      <c r="W32" s="168"/>
      <c r="X32" s="166">
        <v>20.5</v>
      </c>
      <c r="Y32" s="172">
        <v>61.2</v>
      </c>
      <c r="Z32" s="173">
        <v>71.2</v>
      </c>
    </row>
    <row r="33" spans="1:26" ht="15" customHeight="1" x14ac:dyDescent="0.2">
      <c r="A33" s="154">
        <v>23</v>
      </c>
      <c r="B33" s="247" t="s">
        <v>265</v>
      </c>
      <c r="C33" s="165">
        <v>179.99</v>
      </c>
      <c r="D33" s="166">
        <v>32.01</v>
      </c>
      <c r="E33" s="167">
        <v>15</v>
      </c>
      <c r="F33" s="168" t="s">
        <v>107</v>
      </c>
      <c r="G33" s="167">
        <v>17</v>
      </c>
      <c r="H33" s="168">
        <v>13061</v>
      </c>
      <c r="I33" s="168" t="s">
        <v>61</v>
      </c>
      <c r="J33" s="170">
        <v>28.09</v>
      </c>
      <c r="K33" s="171">
        <v>46195</v>
      </c>
      <c r="L33" s="166">
        <v>0.01</v>
      </c>
      <c r="M33" s="171">
        <v>46195</v>
      </c>
      <c r="N33" s="168"/>
      <c r="O33" s="168"/>
      <c r="P33" s="168"/>
      <c r="Q33" s="168"/>
      <c r="R33" s="166">
        <v>1.35</v>
      </c>
      <c r="S33" s="166">
        <v>1.3</v>
      </c>
      <c r="T33" s="171">
        <v>46197</v>
      </c>
      <c r="U33" s="168"/>
      <c r="V33" s="168"/>
      <c r="W33" s="168"/>
      <c r="X33" s="166">
        <v>22.55</v>
      </c>
      <c r="Y33" s="172">
        <v>69.2</v>
      </c>
      <c r="Z33" s="173">
        <v>70.5</v>
      </c>
    </row>
    <row r="34" spans="1:26" ht="15" customHeight="1" x14ac:dyDescent="0.2">
      <c r="A34" s="154">
        <v>24</v>
      </c>
      <c r="B34" s="247" t="s">
        <v>266</v>
      </c>
      <c r="C34" s="165">
        <v>229.02</v>
      </c>
      <c r="D34" s="166">
        <v>32.26</v>
      </c>
      <c r="E34" s="167">
        <v>20.05</v>
      </c>
      <c r="F34" s="168" t="s">
        <v>65</v>
      </c>
      <c r="G34" s="167">
        <v>33.08</v>
      </c>
      <c r="H34" s="168">
        <v>27408</v>
      </c>
      <c r="I34" s="168" t="s">
        <v>60</v>
      </c>
      <c r="J34" s="170">
        <v>42.06</v>
      </c>
      <c r="K34" s="171">
        <v>46196</v>
      </c>
      <c r="L34" s="166">
        <v>23</v>
      </c>
      <c r="M34" s="171">
        <v>46197</v>
      </c>
      <c r="N34" s="168"/>
      <c r="O34" s="168"/>
      <c r="P34" s="168"/>
      <c r="Q34" s="168"/>
      <c r="R34" s="166">
        <v>22</v>
      </c>
      <c r="S34" s="166">
        <v>23</v>
      </c>
      <c r="T34" s="171">
        <v>46199</v>
      </c>
      <c r="U34" s="168"/>
      <c r="V34" s="168"/>
      <c r="W34" s="168"/>
      <c r="X34" s="166">
        <v>17.3</v>
      </c>
      <c r="Y34" s="172">
        <v>43.3</v>
      </c>
      <c r="Z34" s="173">
        <v>66.3</v>
      </c>
    </row>
    <row r="35" spans="1:26" ht="15" customHeight="1" thickBot="1" x14ac:dyDescent="0.25">
      <c r="A35" s="331">
        <v>25</v>
      </c>
      <c r="B35" s="332" t="s">
        <v>267</v>
      </c>
      <c r="C35" s="333">
        <v>229</v>
      </c>
      <c r="D35" s="334">
        <v>32.270000000000003</v>
      </c>
      <c r="E35" s="335">
        <v>20.260000000000002</v>
      </c>
      <c r="F35" s="336" t="s">
        <v>107</v>
      </c>
      <c r="G35" s="335">
        <v>15.08</v>
      </c>
      <c r="H35" s="336">
        <v>27784</v>
      </c>
      <c r="I35" s="336" t="s">
        <v>121</v>
      </c>
      <c r="J35" s="337">
        <v>43.1</v>
      </c>
      <c r="K35" s="338">
        <v>46179</v>
      </c>
      <c r="L35" s="334">
        <v>23.36</v>
      </c>
      <c r="M35" s="338">
        <v>46194</v>
      </c>
      <c r="N35" s="336"/>
      <c r="O35" s="336"/>
      <c r="P35" s="336"/>
      <c r="Q35" s="336"/>
      <c r="R35" s="334">
        <v>18.48</v>
      </c>
      <c r="S35" s="334">
        <v>355.1</v>
      </c>
      <c r="T35" s="338">
        <v>46200</v>
      </c>
      <c r="U35" s="336"/>
      <c r="V35" s="336"/>
      <c r="W35" s="336"/>
      <c r="X35" s="334">
        <v>12.5</v>
      </c>
      <c r="Y35" s="339">
        <v>138</v>
      </c>
      <c r="Z35" s="340">
        <v>493.1</v>
      </c>
    </row>
    <row r="36" spans="1:26" ht="15.95" customHeight="1" thickBot="1" x14ac:dyDescent="0.3">
      <c r="B36" s="175"/>
      <c r="C36" s="197">
        <f>AVERAGE(C11:C35)</f>
        <v>202.28560000000002</v>
      </c>
      <c r="D36" s="196"/>
      <c r="E36" s="196"/>
      <c r="F36" s="196"/>
      <c r="G36" s="200">
        <f>AVERAGE(G11:G35)</f>
        <v>27.532400000000003</v>
      </c>
      <c r="H36" s="196"/>
      <c r="I36" s="196"/>
      <c r="J36" s="200">
        <f>AVERAGE(J11:J35)</f>
        <v>36.536799999999999</v>
      </c>
      <c r="K36" s="196"/>
      <c r="L36" s="196"/>
      <c r="M36" s="196"/>
      <c r="N36" s="198"/>
      <c r="O36" s="195"/>
      <c r="P36" s="195"/>
      <c r="Q36" s="199"/>
      <c r="R36" s="197">
        <f>AVERAGE(R11:R35)</f>
        <v>12.511600000000003</v>
      </c>
      <c r="S36" s="196"/>
      <c r="T36" s="196"/>
      <c r="U36" s="196"/>
      <c r="V36" s="196"/>
      <c r="W36" s="196"/>
      <c r="X36" s="196"/>
      <c r="Y36" s="201">
        <f>AVERAGE(Y11:Y35)</f>
        <v>72.248000000000005</v>
      </c>
      <c r="Z36" s="196"/>
    </row>
    <row r="37" spans="1:26" ht="11.1" customHeight="1" x14ac:dyDescent="0.25"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</row>
    <row r="38" spans="1:26" ht="11.1" customHeight="1" x14ac:dyDescent="0.25"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ht="11.1" customHeight="1" x14ac:dyDescent="0.25"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</row>
    <row r="40" spans="1:26" ht="11.1" customHeight="1" thickBot="1" x14ac:dyDescent="0.3">
      <c r="B40" s="175"/>
      <c r="C40" s="176"/>
      <c r="D40" s="177"/>
      <c r="E40" s="177"/>
      <c r="F40" s="177"/>
      <c r="G40" s="178"/>
      <c r="H40" s="177"/>
      <c r="I40" s="177"/>
      <c r="J40" s="178"/>
      <c r="K40" s="177"/>
      <c r="L40" s="177"/>
      <c r="M40" s="177"/>
      <c r="N40" s="177"/>
      <c r="O40" s="177"/>
      <c r="P40" s="177"/>
      <c r="Q40" s="177"/>
      <c r="R40" s="177"/>
      <c r="S40" s="176"/>
      <c r="T40" s="177"/>
      <c r="U40" s="177"/>
      <c r="V40" s="177"/>
      <c r="W40" s="177"/>
      <c r="X40" s="177"/>
      <c r="Y40" s="176"/>
      <c r="Z40" s="175"/>
    </row>
    <row r="41" spans="1:26" ht="14.1" customHeight="1" x14ac:dyDescent="0.25">
      <c r="B41" s="175"/>
      <c r="C41" s="176"/>
      <c r="D41" s="177"/>
      <c r="E41" s="177"/>
      <c r="F41" s="177"/>
      <c r="G41" s="175"/>
      <c r="H41" s="179"/>
      <c r="I41" s="180" t="s">
        <v>50</v>
      </c>
      <c r="J41" s="180"/>
      <c r="K41" s="181"/>
      <c r="L41" s="181"/>
      <c r="M41" s="182">
        <v>476516</v>
      </c>
      <c r="N41" s="183"/>
      <c r="O41" s="175"/>
      <c r="P41" s="175"/>
      <c r="Q41" s="175"/>
      <c r="R41" s="175"/>
      <c r="S41" s="176"/>
      <c r="T41" s="177"/>
      <c r="U41" s="177"/>
      <c r="V41" s="177"/>
      <c r="W41" s="177"/>
      <c r="X41" s="177"/>
      <c r="Y41" s="176"/>
      <c r="Z41" s="175"/>
    </row>
    <row r="42" spans="1:26" ht="14.1" customHeight="1" x14ac:dyDescent="0.25">
      <c r="B42" s="175"/>
      <c r="C42" s="176"/>
      <c r="D42" s="177"/>
      <c r="E42" s="177"/>
      <c r="F42" s="177"/>
      <c r="G42" s="175"/>
      <c r="H42" s="184"/>
      <c r="I42" s="185" t="s">
        <v>53</v>
      </c>
      <c r="J42" s="185"/>
      <c r="K42" s="186"/>
      <c r="L42" s="186"/>
      <c r="M42" s="187">
        <v>16581</v>
      </c>
      <c r="N42" s="183"/>
      <c r="O42" s="175"/>
      <c r="P42" s="175"/>
      <c r="Q42" s="175"/>
      <c r="R42" s="175"/>
      <c r="S42" s="176"/>
      <c r="T42" s="177"/>
      <c r="U42" s="177"/>
      <c r="V42" s="177"/>
      <c r="W42" s="177"/>
      <c r="X42" s="177"/>
      <c r="Y42" s="176"/>
      <c r="Z42" s="175"/>
    </row>
    <row r="43" spans="1:26" ht="14.1" customHeight="1" x14ac:dyDescent="0.25">
      <c r="B43" s="175"/>
      <c r="C43" s="176"/>
      <c r="D43" s="177"/>
      <c r="E43" s="177"/>
      <c r="F43" s="177"/>
      <c r="G43" s="175"/>
      <c r="H43" s="184"/>
      <c r="I43" s="185" t="s">
        <v>225</v>
      </c>
      <c r="J43" s="185"/>
      <c r="K43" s="186"/>
      <c r="L43" s="186"/>
      <c r="M43" s="187">
        <v>697</v>
      </c>
      <c r="N43" s="183"/>
      <c r="O43" s="175"/>
      <c r="P43" s="175"/>
      <c r="Q43" s="175"/>
      <c r="R43" s="175"/>
      <c r="S43" s="176"/>
      <c r="T43" s="177"/>
      <c r="U43" s="177"/>
      <c r="V43" s="177"/>
      <c r="W43" s="177"/>
      <c r="X43" s="177"/>
      <c r="Y43" s="176"/>
      <c r="Z43" s="175"/>
    </row>
    <row r="44" spans="1:26" ht="14.1" customHeight="1" x14ac:dyDescent="0.25">
      <c r="B44" s="175"/>
      <c r="C44" s="176"/>
      <c r="D44" s="177"/>
      <c r="E44" s="177"/>
      <c r="F44" s="177"/>
      <c r="G44" s="175"/>
      <c r="H44" s="184"/>
      <c r="I44" s="185" t="s">
        <v>51</v>
      </c>
      <c r="J44" s="185"/>
      <c r="K44" s="186"/>
      <c r="L44" s="186"/>
      <c r="M44" s="188">
        <v>202.29</v>
      </c>
      <c r="N44" s="183"/>
      <c r="O44" s="175"/>
      <c r="P44" s="175"/>
      <c r="Q44" s="175"/>
      <c r="R44" s="175"/>
      <c r="S44" s="176"/>
      <c r="T44" s="177"/>
      <c r="U44" s="177"/>
      <c r="V44" s="177"/>
      <c r="W44" s="177"/>
      <c r="X44" s="177"/>
      <c r="Y44" s="176"/>
      <c r="Z44" s="175"/>
    </row>
    <row r="45" spans="1:26" ht="14.1" customHeight="1" x14ac:dyDescent="0.25">
      <c r="B45" s="175"/>
      <c r="C45" s="176"/>
      <c r="D45" s="177"/>
      <c r="E45" s="177"/>
      <c r="F45" s="177"/>
      <c r="G45" s="175"/>
      <c r="H45" s="372" t="s">
        <v>104</v>
      </c>
      <c r="I45" s="373"/>
      <c r="J45" s="373"/>
      <c r="K45" s="186"/>
      <c r="L45" s="186"/>
      <c r="M45" s="189">
        <v>27.53</v>
      </c>
      <c r="N45" s="183"/>
      <c r="O45" s="175"/>
      <c r="P45" s="175"/>
      <c r="Q45" s="175"/>
      <c r="R45" s="175"/>
      <c r="S45" s="176"/>
      <c r="T45" s="177"/>
      <c r="U45" s="177"/>
      <c r="V45" s="177"/>
      <c r="W45" s="177"/>
      <c r="X45" s="177"/>
      <c r="Y45" s="176"/>
      <c r="Z45" s="175"/>
    </row>
    <row r="46" spans="1:26" ht="14.1" customHeight="1" x14ac:dyDescent="0.25">
      <c r="B46" s="175"/>
      <c r="C46" s="176"/>
      <c r="D46" s="177"/>
      <c r="E46" s="177"/>
      <c r="F46" s="177"/>
      <c r="G46" s="175"/>
      <c r="H46" s="372" t="s">
        <v>52</v>
      </c>
      <c r="I46" s="373"/>
      <c r="J46" s="373"/>
      <c r="K46" s="186"/>
      <c r="L46" s="186"/>
      <c r="M46" s="189">
        <v>36.54</v>
      </c>
      <c r="N46" s="183"/>
      <c r="O46" s="175"/>
      <c r="P46" s="175"/>
      <c r="Q46" s="175"/>
      <c r="R46" s="175"/>
      <c r="S46" s="176"/>
      <c r="T46" s="177"/>
      <c r="U46" s="177"/>
      <c r="V46" s="177"/>
      <c r="W46" s="177"/>
      <c r="X46" s="177"/>
      <c r="Y46" s="176"/>
      <c r="Z46" s="175"/>
    </row>
    <row r="47" spans="1:26" ht="14.1" customHeight="1" x14ac:dyDescent="0.25">
      <c r="B47" s="175"/>
      <c r="C47" s="176"/>
      <c r="D47" s="177"/>
      <c r="E47" s="177"/>
      <c r="F47" s="177"/>
      <c r="G47" s="175"/>
      <c r="H47" s="372" t="s">
        <v>81</v>
      </c>
      <c r="I47" s="373"/>
      <c r="J47" s="373"/>
      <c r="K47" s="186"/>
      <c r="L47" s="186"/>
      <c r="M47" s="188">
        <v>12.51</v>
      </c>
      <c r="N47" s="183"/>
      <c r="O47" s="175"/>
      <c r="P47" s="175"/>
      <c r="Q47" s="175"/>
      <c r="R47" s="175"/>
      <c r="S47" s="176"/>
      <c r="T47" s="177"/>
      <c r="U47" s="177"/>
      <c r="V47" s="177"/>
      <c r="W47" s="177"/>
      <c r="X47" s="177"/>
      <c r="Y47" s="176"/>
      <c r="Z47" s="175"/>
    </row>
    <row r="48" spans="1:26" ht="14.1" customHeight="1" thickBot="1" x14ac:dyDescent="0.3">
      <c r="B48" s="175"/>
      <c r="C48" s="176"/>
      <c r="D48" s="177"/>
      <c r="E48" s="177"/>
      <c r="F48" s="177"/>
      <c r="G48" s="190"/>
      <c r="H48" s="374" t="s">
        <v>82</v>
      </c>
      <c r="I48" s="375"/>
      <c r="J48" s="375"/>
      <c r="K48" s="191"/>
      <c r="L48" s="191"/>
      <c r="M48" s="192">
        <v>72.25</v>
      </c>
      <c r="N48" s="193"/>
      <c r="O48" s="194"/>
      <c r="P48" s="175"/>
      <c r="Q48" s="175"/>
      <c r="R48" s="175"/>
      <c r="S48" s="176"/>
      <c r="T48" s="177"/>
      <c r="U48" s="177"/>
      <c r="V48" s="177"/>
      <c r="W48" s="177"/>
      <c r="X48" s="177"/>
      <c r="Y48" s="176"/>
      <c r="Z48" s="175"/>
    </row>
    <row r="49" spans="2:26" ht="9.9499999999999993" customHeight="1" x14ac:dyDescent="0.25">
      <c r="B49" s="175"/>
      <c r="C49" s="176"/>
      <c r="D49" s="177"/>
      <c r="E49" s="177"/>
      <c r="F49" s="177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6"/>
      <c r="T49" s="177"/>
      <c r="U49" s="177"/>
      <c r="V49" s="177"/>
      <c r="W49" s="177"/>
      <c r="X49" s="177"/>
      <c r="Y49" s="176"/>
      <c r="Z49" s="175"/>
    </row>
    <row r="50" spans="2:26" ht="15" customHeight="1" x14ac:dyDescent="0.2"/>
    <row r="51" spans="2:26" ht="15" customHeight="1" x14ac:dyDescent="0.2"/>
    <row r="52" spans="2:26" ht="15" customHeight="1" x14ac:dyDescent="0.2"/>
    <row r="53" spans="2:26" ht="15" customHeight="1" x14ac:dyDescent="0.2"/>
    <row r="54" spans="2:26" ht="15" customHeight="1" x14ac:dyDescent="0.2"/>
    <row r="55" spans="2:26" ht="15" customHeight="1" x14ac:dyDescent="0.2"/>
    <row r="56" spans="2:26" ht="15" customHeight="1" x14ac:dyDescent="0.2"/>
    <row r="57" spans="2:26" ht="15" customHeight="1" x14ac:dyDescent="0.2"/>
    <row r="58" spans="2:26" ht="15" customHeight="1" x14ac:dyDescent="0.2"/>
    <row r="59" spans="2:26" ht="15" customHeight="1" x14ac:dyDescent="0.2"/>
    <row r="60" spans="2:26" ht="17.100000000000001" customHeight="1" x14ac:dyDescent="0.2"/>
    <row r="61" spans="2:26" ht="17.100000000000001" customHeight="1" x14ac:dyDescent="0.2"/>
    <row r="62" spans="2:26" ht="17.100000000000001" customHeight="1" x14ac:dyDescent="0.2"/>
    <row r="63" spans="2:26" ht="17.100000000000001" customHeight="1" x14ac:dyDescent="0.2"/>
    <row r="64" spans="2:26" ht="17.100000000000001" customHeight="1" x14ac:dyDescent="0.2"/>
    <row r="65" ht="17.100000000000001" customHeight="1" x14ac:dyDescent="0.2"/>
    <row r="66" ht="17.100000000000001" customHeight="1" x14ac:dyDescent="0.2"/>
    <row r="67" ht="18" customHeight="1" x14ac:dyDescent="0.2"/>
    <row r="68" ht="18" customHeight="1" x14ac:dyDescent="0.2"/>
    <row r="69" ht="17.100000000000001" customHeight="1" x14ac:dyDescent="0.2"/>
    <row r="81" ht="20.100000000000001" customHeight="1" x14ac:dyDescent="0.2"/>
    <row r="82" ht="17.100000000000001" customHeight="1" x14ac:dyDescent="0.2"/>
    <row r="83" ht="17.100000000000001" customHeight="1" x14ac:dyDescent="0.2"/>
    <row r="84" ht="17.100000000000001" customHeight="1" x14ac:dyDescent="0.2"/>
    <row r="85" ht="17.100000000000001" customHeight="1" x14ac:dyDescent="0.2"/>
    <row r="86" ht="17.100000000000001" customHeight="1" x14ac:dyDescent="0.2"/>
    <row r="87" ht="17.100000000000001" customHeight="1" x14ac:dyDescent="0.2"/>
    <row r="88" ht="17.100000000000001" customHeight="1" x14ac:dyDescent="0.2"/>
    <row r="89" ht="17.100000000000001" customHeight="1" x14ac:dyDescent="0.2"/>
    <row r="90" ht="17.100000000000001" customHeight="1" x14ac:dyDescent="0.2"/>
    <row r="91" ht="17.100000000000001" customHeight="1" x14ac:dyDescent="0.2"/>
    <row r="92" ht="17.100000000000001" customHeight="1" x14ac:dyDescent="0.2"/>
    <row r="95" ht="17.100000000000001" customHeight="1" x14ac:dyDescent="0.2"/>
    <row r="96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</sheetData>
  <sheetProtection algorithmName="SHA-512" hashValue="sAmxK67FfmCznLdr7LJAAiLtwJ9avhE/5FgWSQ4NAll7Qn0x6vyz77N1hOZ4aH0gw3oMC9Rb5A26o4SYqTQDlA==" saltValue="Lv+5m52uWxgBk/GU9p8hVw==" spinCount="100000" sheet="1" formatCells="0" formatColumns="0" formatRows="0" insertColumns="0" insertRows="0" insertHyperlinks="0" deleteColumns="0" deleteRows="0" sort="0" autoFilter="0" pivotTables="0"/>
  <mergeCells count="6">
    <mergeCell ref="H47:J47"/>
    <mergeCell ref="H48:J48"/>
    <mergeCell ref="C5:Q5"/>
    <mergeCell ref="C7:Q7"/>
    <mergeCell ref="H45:J45"/>
    <mergeCell ref="H46:J46"/>
  </mergeCells>
  <phoneticPr fontId="10" type="noConversion"/>
  <printOptions horizontalCentered="1"/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Q28"/>
  <sheetViews>
    <sheetView showGridLines="0" showRowColHeaders="0" zoomScale="150" zoomScaleNormal="150" workbookViewId="0"/>
  </sheetViews>
  <sheetFormatPr baseColWidth="10" defaultRowHeight="12.75" x14ac:dyDescent="0.2"/>
  <cols>
    <col min="3" max="3" width="10.28515625" customWidth="1"/>
    <col min="5" max="5" width="13.5703125" customWidth="1"/>
  </cols>
  <sheetData>
    <row r="6" spans="1:17" ht="14.25" x14ac:dyDescent="0.2">
      <c r="A6" s="369" t="s">
        <v>131</v>
      </c>
      <c r="B6" s="369"/>
      <c r="C6" s="369"/>
      <c r="D6" s="369"/>
      <c r="E6" s="369"/>
      <c r="F6" s="369"/>
      <c r="G6" s="369"/>
      <c r="H6" s="369"/>
      <c r="I6" s="369"/>
      <c r="J6" s="56"/>
      <c r="K6" s="56"/>
      <c r="L6" s="56"/>
    </row>
    <row r="7" spans="1:17" ht="12" customHeight="1" x14ac:dyDescent="0.2">
      <c r="A7" s="14"/>
      <c r="B7" s="14"/>
      <c r="C7" s="14"/>
      <c r="D7" s="376"/>
      <c r="E7" s="376"/>
      <c r="F7" s="376"/>
      <c r="G7" s="376"/>
      <c r="H7" s="2"/>
    </row>
    <row r="8" spans="1:17" ht="14.25" x14ac:dyDescent="0.2">
      <c r="A8" s="369" t="s">
        <v>229</v>
      </c>
      <c r="B8" s="369"/>
      <c r="C8" s="369"/>
      <c r="D8" s="369"/>
      <c r="E8" s="369"/>
      <c r="F8" s="369"/>
      <c r="G8" s="369"/>
      <c r="H8" s="369"/>
      <c r="I8" s="369"/>
      <c r="J8" s="56"/>
      <c r="K8" s="56"/>
      <c r="L8" s="56"/>
    </row>
    <row r="9" spans="1:17" ht="13.5" thickBot="1" x14ac:dyDescent="0.25"/>
    <row r="10" spans="1:17" x14ac:dyDescent="0.2">
      <c r="D10" s="203" t="s">
        <v>13</v>
      </c>
      <c r="E10" s="204" t="s">
        <v>4</v>
      </c>
    </row>
    <row r="11" spans="1:17" ht="15" customHeight="1" x14ac:dyDescent="0.2">
      <c r="D11" s="343" t="s">
        <v>73</v>
      </c>
      <c r="E11" s="342">
        <v>196758</v>
      </c>
      <c r="P11" s="60"/>
    </row>
    <row r="12" spans="1:17" ht="15" customHeight="1" x14ac:dyDescent="0.2">
      <c r="D12" s="341">
        <v>1</v>
      </c>
      <c r="E12" s="342">
        <v>125727</v>
      </c>
      <c r="Q12" s="57"/>
    </row>
    <row r="13" spans="1:17" ht="15" customHeight="1" x14ac:dyDescent="0.2">
      <c r="D13" s="343" t="s">
        <v>72</v>
      </c>
      <c r="E13" s="342">
        <v>123033</v>
      </c>
    </row>
    <row r="14" spans="1:17" ht="15" customHeight="1" x14ac:dyDescent="0.2">
      <c r="D14" s="341">
        <v>6</v>
      </c>
      <c r="E14" s="342">
        <v>35500</v>
      </c>
      <c r="P14" s="57"/>
    </row>
    <row r="15" spans="1:17" ht="15" customHeight="1" x14ac:dyDescent="0.2">
      <c r="D15" s="341">
        <v>10</v>
      </c>
      <c r="E15" s="342">
        <v>12776</v>
      </c>
    </row>
    <row r="16" spans="1:17" ht="15" customHeight="1" x14ac:dyDescent="0.2">
      <c r="D16" s="341">
        <v>12</v>
      </c>
      <c r="E16" s="342">
        <v>0</v>
      </c>
      <c r="O16" s="57"/>
    </row>
    <row r="17" spans="1:14" ht="13.5" thickBot="1" x14ac:dyDescent="0.25">
      <c r="D17" s="205" t="s">
        <v>9</v>
      </c>
      <c r="E17" s="206">
        <f>SUM(E11:E16)</f>
        <v>493794</v>
      </c>
    </row>
    <row r="19" spans="1:14" x14ac:dyDescent="0.2">
      <c r="C19" s="28" t="s">
        <v>59</v>
      </c>
      <c r="N19" s="207"/>
    </row>
    <row r="21" spans="1:14" x14ac:dyDescent="0.2">
      <c r="A21" s="3"/>
      <c r="B21" s="3"/>
      <c r="H21" s="3"/>
    </row>
    <row r="28" spans="1:14" x14ac:dyDescent="0.2">
      <c r="H28" s="12"/>
    </row>
  </sheetData>
  <sheetProtection algorithmName="SHA-512" hashValue="3tNgV8Xy0HAYR1eukDV2rN6muxi3Thn7ln5J8JeqklDblgq8idGa4s9fwcNR6b8DNfMRvbY8WDeYDlQwVHIeZw==" saltValue="NhDSNx6o9WGPhdPF8VY8M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1:E16">
    <sortCondition descending="1" ref="E11:E16"/>
  </sortState>
  <mergeCells count="3">
    <mergeCell ref="D7:G7"/>
    <mergeCell ref="A6:I6"/>
    <mergeCell ref="A8:I8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6"/>
  <sheetViews>
    <sheetView showGridLines="0" showRowColHeaders="0" zoomScale="150" zoomScaleNormal="150" workbookViewId="0"/>
  </sheetViews>
  <sheetFormatPr baseColWidth="10" defaultRowHeight="12.75" x14ac:dyDescent="0.2"/>
  <cols>
    <col min="1" max="1" width="33.5703125" customWidth="1"/>
    <col min="2" max="2" width="9.42578125" customWidth="1"/>
    <col min="3" max="3" width="10.42578125" customWidth="1"/>
    <col min="4" max="4" width="12.42578125" customWidth="1"/>
    <col min="5" max="7" width="10.28515625" customWidth="1"/>
    <col min="8" max="8" width="9.7109375" customWidth="1"/>
    <col min="9" max="9" width="9.140625" customWidth="1"/>
    <col min="10" max="11" width="9.85546875" customWidth="1"/>
    <col min="12" max="13" width="10.42578125" customWidth="1"/>
    <col min="14" max="14" width="13.140625" customWidth="1"/>
    <col min="15" max="15" width="14.140625" customWidth="1"/>
    <col min="16" max="16" width="10" customWidth="1"/>
    <col min="17" max="17" width="10.140625" customWidth="1"/>
    <col min="18" max="18" width="14.140625" customWidth="1"/>
  </cols>
  <sheetData>
    <row r="1" spans="1:22" ht="12.75" customHeight="1" x14ac:dyDescent="0.2"/>
    <row r="2" spans="1:22" ht="12.75" customHeight="1" x14ac:dyDescent="0.2"/>
    <row r="3" spans="1:22" ht="12.75" customHeight="1" x14ac:dyDescent="0.2"/>
    <row r="4" spans="1:22" ht="12.75" customHeight="1" x14ac:dyDescent="0.2">
      <c r="A4" s="369" t="s">
        <v>10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  <c r="R4" s="369"/>
    </row>
    <row r="5" spans="1:22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22" ht="12.75" customHeight="1" x14ac:dyDescent="0.2">
      <c r="A6" s="369" t="s">
        <v>91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  <c r="R6" s="369"/>
    </row>
    <row r="7" spans="1:22" ht="12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22" ht="12.75" customHeight="1" x14ac:dyDescent="0.2">
      <c r="A8" s="369" t="s">
        <v>231</v>
      </c>
      <c r="B8" s="369"/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69"/>
    </row>
    <row r="9" spans="1:22" ht="12.75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2" ht="12.75" customHeight="1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22" ht="12.75" customHeight="1" thickBot="1" x14ac:dyDescent="0.25"/>
    <row r="12" spans="1:22" ht="21.75" thickBot="1" x14ac:dyDescent="0.25">
      <c r="A12" s="79" t="s">
        <v>8</v>
      </c>
      <c r="B12" s="38" t="s">
        <v>92</v>
      </c>
      <c r="C12" s="38" t="s">
        <v>7</v>
      </c>
      <c r="D12" s="38" t="s">
        <v>71</v>
      </c>
      <c r="E12" s="38" t="s">
        <v>45</v>
      </c>
      <c r="F12" s="38" t="s">
        <v>98</v>
      </c>
      <c r="G12" s="38" t="s">
        <v>46</v>
      </c>
      <c r="H12" s="38" t="s">
        <v>47</v>
      </c>
      <c r="I12" s="38" t="s">
        <v>38</v>
      </c>
      <c r="J12" s="38" t="s">
        <v>44</v>
      </c>
      <c r="K12" s="38" t="s">
        <v>41</v>
      </c>
      <c r="L12" s="38" t="s">
        <v>132</v>
      </c>
      <c r="M12" s="38" t="s">
        <v>48</v>
      </c>
      <c r="N12" s="38" t="s">
        <v>96</v>
      </c>
      <c r="O12" s="38" t="s">
        <v>66</v>
      </c>
      <c r="P12" s="38" t="s">
        <v>49</v>
      </c>
      <c r="Q12" s="127" t="s">
        <v>118</v>
      </c>
      <c r="R12" s="38" t="s">
        <v>39</v>
      </c>
      <c r="S12" s="38" t="s">
        <v>0</v>
      </c>
      <c r="T12" s="38" t="s">
        <v>75</v>
      </c>
      <c r="U12" s="80" t="s">
        <v>67</v>
      </c>
      <c r="V12" s="78" t="s">
        <v>9</v>
      </c>
    </row>
    <row r="13" spans="1:22" ht="15.95" customHeight="1" x14ac:dyDescent="0.2">
      <c r="A13" s="72" t="s">
        <v>80</v>
      </c>
      <c r="B13" s="138">
        <v>0</v>
      </c>
      <c r="C13" s="42">
        <v>0</v>
      </c>
      <c r="D13" s="42">
        <v>274018</v>
      </c>
      <c r="E13" s="42">
        <v>118584</v>
      </c>
      <c r="F13" s="42">
        <v>98643</v>
      </c>
      <c r="G13" s="42">
        <v>0</v>
      </c>
      <c r="H13" s="42">
        <v>0</v>
      </c>
      <c r="I13" s="42">
        <v>70325</v>
      </c>
      <c r="J13" s="42">
        <v>0</v>
      </c>
      <c r="K13" s="42">
        <v>0</v>
      </c>
      <c r="L13" s="42">
        <v>5333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119318</v>
      </c>
      <c r="S13" s="42">
        <v>256995</v>
      </c>
      <c r="T13" s="42">
        <v>0</v>
      </c>
      <c r="U13" s="43">
        <v>0</v>
      </c>
      <c r="V13" s="220">
        <f t="shared" ref="V13:V35" si="0">SUM(B13:U13)</f>
        <v>943216</v>
      </c>
    </row>
    <row r="14" spans="1:22" ht="15.95" customHeight="1" x14ac:dyDescent="0.2">
      <c r="A14" s="72" t="s">
        <v>122</v>
      </c>
      <c r="B14" s="138">
        <v>0</v>
      </c>
      <c r="C14" s="42">
        <v>0</v>
      </c>
      <c r="D14" s="42">
        <v>109686</v>
      </c>
      <c r="E14" s="42">
        <v>0</v>
      </c>
      <c r="F14" s="42">
        <v>0</v>
      </c>
      <c r="G14" s="42">
        <v>0</v>
      </c>
      <c r="H14" s="42">
        <v>0</v>
      </c>
      <c r="I14" s="42">
        <v>32553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144510</v>
      </c>
      <c r="S14" s="42">
        <v>275210</v>
      </c>
      <c r="T14" s="42">
        <v>30323</v>
      </c>
      <c r="U14" s="43">
        <v>0</v>
      </c>
      <c r="V14" s="220">
        <f t="shared" si="0"/>
        <v>592282</v>
      </c>
    </row>
    <row r="15" spans="1:22" ht="15.95" customHeight="1" x14ac:dyDescent="0.2">
      <c r="A15" s="72" t="s">
        <v>102</v>
      </c>
      <c r="B15" s="138">
        <v>0</v>
      </c>
      <c r="C15" s="42">
        <v>30152</v>
      </c>
      <c r="D15" s="42">
        <v>195280</v>
      </c>
      <c r="E15" s="42">
        <v>3164</v>
      </c>
      <c r="F15" s="42">
        <v>0</v>
      </c>
      <c r="G15" s="42">
        <v>0</v>
      </c>
      <c r="H15" s="42">
        <v>0</v>
      </c>
      <c r="I15" s="42">
        <v>40490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100972</v>
      </c>
      <c r="S15" s="42">
        <v>157513</v>
      </c>
      <c r="T15" s="42">
        <v>61000</v>
      </c>
      <c r="U15" s="43">
        <v>0</v>
      </c>
      <c r="V15" s="220">
        <f t="shared" si="0"/>
        <v>588571</v>
      </c>
    </row>
    <row r="16" spans="1:22" ht="15.95" customHeight="1" x14ac:dyDescent="0.2">
      <c r="A16" s="72" t="s">
        <v>120</v>
      </c>
      <c r="B16" s="138">
        <v>0</v>
      </c>
      <c r="C16" s="42">
        <v>0</v>
      </c>
      <c r="D16" s="42">
        <v>40412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84309</v>
      </c>
      <c r="S16" s="42">
        <v>203506</v>
      </c>
      <c r="T16" s="42">
        <v>0</v>
      </c>
      <c r="U16" s="43">
        <v>0</v>
      </c>
      <c r="V16" s="220">
        <f t="shared" si="0"/>
        <v>328227</v>
      </c>
    </row>
    <row r="17" spans="1:22" ht="15.95" customHeight="1" x14ac:dyDescent="0.2">
      <c r="A17" s="72" t="s">
        <v>158</v>
      </c>
      <c r="B17" s="138">
        <v>0</v>
      </c>
      <c r="C17" s="42">
        <v>35000</v>
      </c>
      <c r="D17" s="42">
        <v>151176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/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3">
        <v>0</v>
      </c>
      <c r="V17" s="220">
        <f t="shared" si="0"/>
        <v>186176</v>
      </c>
    </row>
    <row r="18" spans="1:22" ht="15.95" customHeight="1" x14ac:dyDescent="0.2">
      <c r="A18" s="72" t="s">
        <v>110</v>
      </c>
      <c r="B18" s="138">
        <v>0</v>
      </c>
      <c r="C18" s="42">
        <v>0</v>
      </c>
      <c r="D18" s="42">
        <v>26500</v>
      </c>
      <c r="E18" s="42">
        <v>0</v>
      </c>
      <c r="F18" s="42">
        <v>0</v>
      </c>
      <c r="G18" s="42">
        <v>0</v>
      </c>
      <c r="H18" s="42">
        <v>0</v>
      </c>
      <c r="I18" s="42">
        <v>101910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44615</v>
      </c>
      <c r="T18" s="42">
        <v>0</v>
      </c>
      <c r="U18" s="43">
        <v>0</v>
      </c>
      <c r="V18" s="220">
        <f t="shared" si="0"/>
        <v>173025</v>
      </c>
    </row>
    <row r="19" spans="1:22" ht="15.95" customHeight="1" x14ac:dyDescent="0.2">
      <c r="A19" s="72" t="s">
        <v>97</v>
      </c>
      <c r="B19" s="138">
        <v>0</v>
      </c>
      <c r="C19" s="42">
        <v>0</v>
      </c>
      <c r="D19" s="42">
        <v>149137</v>
      </c>
      <c r="E19" s="42">
        <v>0</v>
      </c>
      <c r="F19" s="42">
        <v>0</v>
      </c>
      <c r="G19" s="42">
        <v>0</v>
      </c>
      <c r="H19" s="42">
        <v>0</v>
      </c>
      <c r="I19" s="42">
        <v>8250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3">
        <v>0</v>
      </c>
      <c r="V19" s="220">
        <f t="shared" si="0"/>
        <v>157387</v>
      </c>
    </row>
    <row r="20" spans="1:22" ht="15.95" customHeight="1" x14ac:dyDescent="0.2">
      <c r="A20" s="72" t="s">
        <v>156</v>
      </c>
      <c r="B20" s="138">
        <v>0</v>
      </c>
      <c r="C20" s="42">
        <v>146462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3">
        <v>0</v>
      </c>
      <c r="V20" s="220">
        <f t="shared" si="0"/>
        <v>146462</v>
      </c>
    </row>
    <row r="21" spans="1:22" ht="15.95" customHeight="1" x14ac:dyDescent="0.2">
      <c r="A21" s="72" t="s">
        <v>95</v>
      </c>
      <c r="B21" s="138">
        <v>0</v>
      </c>
      <c r="C21" s="42">
        <v>0</v>
      </c>
      <c r="D21" s="42">
        <v>28464</v>
      </c>
      <c r="E21" s="42">
        <v>0</v>
      </c>
      <c r="F21" s="42">
        <v>0</v>
      </c>
      <c r="G21" s="42">
        <v>0</v>
      </c>
      <c r="H21" s="42">
        <v>0</v>
      </c>
      <c r="I21" s="42">
        <v>41056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23995</v>
      </c>
      <c r="T21" s="42">
        <v>42078</v>
      </c>
      <c r="U21" s="43">
        <v>0</v>
      </c>
      <c r="V21" s="220">
        <f t="shared" si="0"/>
        <v>135593</v>
      </c>
    </row>
    <row r="22" spans="1:22" ht="15.95" customHeight="1" x14ac:dyDescent="0.2">
      <c r="A22" s="72" t="s">
        <v>159</v>
      </c>
      <c r="B22" s="138">
        <v>0</v>
      </c>
      <c r="C22" s="42">
        <v>54730</v>
      </c>
      <c r="D22" s="42">
        <v>19848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/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32076</v>
      </c>
      <c r="U22" s="43">
        <v>0</v>
      </c>
      <c r="V22" s="220">
        <f t="shared" si="0"/>
        <v>106654</v>
      </c>
    </row>
    <row r="23" spans="1:22" ht="15.95" customHeight="1" x14ac:dyDescent="0.2">
      <c r="A23" s="72" t="s">
        <v>238</v>
      </c>
      <c r="B23" s="138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68700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3">
        <v>0</v>
      </c>
      <c r="V23" s="220">
        <f t="shared" si="0"/>
        <v>68700</v>
      </c>
    </row>
    <row r="24" spans="1:22" ht="15.95" customHeight="1" x14ac:dyDescent="0.2">
      <c r="A24" s="72" t="s">
        <v>93</v>
      </c>
      <c r="B24" s="138">
        <v>0</v>
      </c>
      <c r="C24" s="42">
        <v>7000</v>
      </c>
      <c r="D24" s="42">
        <v>5000</v>
      </c>
      <c r="E24" s="42">
        <v>6000</v>
      </c>
      <c r="F24" s="42">
        <v>925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18000</v>
      </c>
      <c r="S24" s="42">
        <v>18000</v>
      </c>
      <c r="T24" s="42">
        <v>0</v>
      </c>
      <c r="U24" s="43">
        <v>0</v>
      </c>
      <c r="V24" s="220">
        <f t="shared" si="0"/>
        <v>54925</v>
      </c>
    </row>
    <row r="25" spans="1:22" ht="15.95" customHeight="1" x14ac:dyDescent="0.2">
      <c r="A25" s="72" t="s">
        <v>62</v>
      </c>
      <c r="B25" s="138">
        <v>0</v>
      </c>
      <c r="C25" s="42">
        <v>0</v>
      </c>
      <c r="D25" s="42">
        <v>32715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220">
        <f t="shared" si="0"/>
        <v>32715</v>
      </c>
    </row>
    <row r="26" spans="1:22" ht="15.95" customHeight="1" x14ac:dyDescent="0.2">
      <c r="A26" s="72" t="s">
        <v>103</v>
      </c>
      <c r="B26" s="138">
        <v>0</v>
      </c>
      <c r="C26" s="42">
        <v>0</v>
      </c>
      <c r="D26" s="42">
        <v>0</v>
      </c>
      <c r="E26" s="42">
        <v>11000</v>
      </c>
      <c r="F26" s="42">
        <v>19830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276</v>
      </c>
      <c r="S26" s="42">
        <v>0</v>
      </c>
      <c r="T26" s="42">
        <v>0</v>
      </c>
      <c r="U26" s="43">
        <v>0</v>
      </c>
      <c r="V26" s="220">
        <f t="shared" si="0"/>
        <v>31106</v>
      </c>
    </row>
    <row r="27" spans="1:22" ht="15.95" customHeight="1" x14ac:dyDescent="0.2">
      <c r="A27" s="72" t="s">
        <v>174</v>
      </c>
      <c r="B27" s="138">
        <v>0</v>
      </c>
      <c r="C27" s="42">
        <v>23000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220">
        <f t="shared" si="0"/>
        <v>23000</v>
      </c>
    </row>
    <row r="28" spans="1:22" ht="15.95" customHeight="1" x14ac:dyDescent="0.2">
      <c r="A28" s="72" t="s">
        <v>216</v>
      </c>
      <c r="B28" s="138">
        <v>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20760</v>
      </c>
      <c r="U28" s="43">
        <v>0</v>
      </c>
      <c r="V28" s="220">
        <f t="shared" si="0"/>
        <v>20760</v>
      </c>
    </row>
    <row r="29" spans="1:22" ht="15.95" customHeight="1" x14ac:dyDescent="0.2">
      <c r="A29" s="72" t="s">
        <v>213</v>
      </c>
      <c r="B29" s="138">
        <v>0</v>
      </c>
      <c r="C29" s="42">
        <v>10000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3">
        <v>0</v>
      </c>
      <c r="V29" s="220">
        <f t="shared" si="0"/>
        <v>10000</v>
      </c>
    </row>
    <row r="30" spans="1:22" ht="15.95" customHeight="1" x14ac:dyDescent="0.2">
      <c r="A30" s="72" t="s">
        <v>173</v>
      </c>
      <c r="B30" s="138">
        <v>0</v>
      </c>
      <c r="C30" s="42">
        <v>10000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3">
        <v>0</v>
      </c>
      <c r="V30" s="220">
        <f t="shared" si="0"/>
        <v>10000</v>
      </c>
    </row>
    <row r="31" spans="1:22" ht="15.95" customHeight="1" x14ac:dyDescent="0.2">
      <c r="A31" s="72" t="s">
        <v>160</v>
      </c>
      <c r="B31" s="138">
        <v>0</v>
      </c>
      <c r="C31" s="42">
        <v>0</v>
      </c>
      <c r="D31" s="42">
        <v>5200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3">
        <v>0</v>
      </c>
      <c r="V31" s="220">
        <f t="shared" si="0"/>
        <v>5200</v>
      </c>
    </row>
    <row r="32" spans="1:22" ht="15.95" customHeight="1" x14ac:dyDescent="0.2">
      <c r="A32" s="72" t="s">
        <v>237</v>
      </c>
      <c r="B32" s="138">
        <v>0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5000</v>
      </c>
      <c r="U32" s="43">
        <v>0</v>
      </c>
      <c r="V32" s="220">
        <f t="shared" si="0"/>
        <v>5000</v>
      </c>
    </row>
    <row r="33" spans="1:22" ht="15.95" customHeight="1" x14ac:dyDescent="0.2">
      <c r="A33" s="315" t="s">
        <v>236</v>
      </c>
      <c r="B33" s="316">
        <v>0</v>
      </c>
      <c r="C33" s="317">
        <v>0</v>
      </c>
      <c r="D33" s="317">
        <v>0</v>
      </c>
      <c r="E33" s="317">
        <v>0</v>
      </c>
      <c r="F33" s="317">
        <v>0</v>
      </c>
      <c r="G33" s="317">
        <v>0</v>
      </c>
      <c r="H33" s="317">
        <v>0</v>
      </c>
      <c r="I33" s="317">
        <v>4160</v>
      </c>
      <c r="J33" s="317">
        <v>0</v>
      </c>
      <c r="K33" s="317">
        <v>0</v>
      </c>
      <c r="L33" s="317">
        <v>0</v>
      </c>
      <c r="M33" s="317">
        <v>0</v>
      </c>
      <c r="N33" s="317">
        <v>0</v>
      </c>
      <c r="O33" s="317">
        <v>0</v>
      </c>
      <c r="P33" s="317">
        <v>0</v>
      </c>
      <c r="Q33" s="317">
        <v>0</v>
      </c>
      <c r="R33" s="317">
        <v>0</v>
      </c>
      <c r="S33" s="317">
        <v>0</v>
      </c>
      <c r="T33" s="317">
        <v>0</v>
      </c>
      <c r="U33" s="318">
        <v>0</v>
      </c>
      <c r="V33" s="319">
        <f t="shared" si="0"/>
        <v>4160</v>
      </c>
    </row>
    <row r="34" spans="1:22" ht="15.95" customHeight="1" x14ac:dyDescent="0.2">
      <c r="A34" s="72" t="s">
        <v>187</v>
      </c>
      <c r="B34" s="138">
        <v>0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4117</v>
      </c>
      <c r="U34" s="43">
        <v>0</v>
      </c>
      <c r="V34" s="220">
        <f t="shared" si="0"/>
        <v>4117</v>
      </c>
    </row>
    <row r="35" spans="1:22" ht="15.95" customHeight="1" x14ac:dyDescent="0.2">
      <c r="A35" s="72" t="s">
        <v>192</v>
      </c>
      <c r="B35" s="138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2000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220">
        <f t="shared" si="0"/>
        <v>2000</v>
      </c>
    </row>
    <row r="36" spans="1:22" ht="15.95" customHeight="1" thickBot="1" x14ac:dyDescent="0.25">
      <c r="A36" s="320" t="s">
        <v>76</v>
      </c>
      <c r="B36" s="321">
        <f t="shared" ref="B36:V36" si="1">SUM(B13:B35)</f>
        <v>0</v>
      </c>
      <c r="C36" s="322">
        <f t="shared" si="1"/>
        <v>316344</v>
      </c>
      <c r="D36" s="323">
        <f t="shared" si="1"/>
        <v>1037436</v>
      </c>
      <c r="E36" s="323">
        <f t="shared" si="1"/>
        <v>138748</v>
      </c>
      <c r="F36" s="323">
        <f t="shared" si="1"/>
        <v>119398</v>
      </c>
      <c r="G36" s="323">
        <f t="shared" si="1"/>
        <v>0</v>
      </c>
      <c r="H36" s="323">
        <f t="shared" si="1"/>
        <v>0</v>
      </c>
      <c r="I36" s="323">
        <f t="shared" si="1"/>
        <v>369444</v>
      </c>
      <c r="J36" s="323">
        <f t="shared" si="1"/>
        <v>0</v>
      </c>
      <c r="K36" s="323">
        <f t="shared" si="1"/>
        <v>0</v>
      </c>
      <c r="L36" s="323">
        <f t="shared" si="1"/>
        <v>5333</v>
      </c>
      <c r="M36" s="323">
        <f t="shared" si="1"/>
        <v>0</v>
      </c>
      <c r="N36" s="323">
        <f t="shared" si="1"/>
        <v>0</v>
      </c>
      <c r="O36" s="323">
        <f t="shared" si="1"/>
        <v>0</v>
      </c>
      <c r="P36" s="323">
        <f t="shared" si="1"/>
        <v>0</v>
      </c>
      <c r="Q36" s="323">
        <f t="shared" si="1"/>
        <v>0</v>
      </c>
      <c r="R36" s="323">
        <f t="shared" si="1"/>
        <v>467385</v>
      </c>
      <c r="S36" s="323">
        <f t="shared" si="1"/>
        <v>979834</v>
      </c>
      <c r="T36" s="323">
        <f t="shared" si="1"/>
        <v>195354</v>
      </c>
      <c r="U36" s="323">
        <f t="shared" si="1"/>
        <v>0</v>
      </c>
      <c r="V36" s="324">
        <f t="shared" si="1"/>
        <v>3629276</v>
      </c>
    </row>
    <row r="37" spans="1:22" ht="15.95" customHeight="1" x14ac:dyDescent="0.2"/>
    <row r="38" spans="1:22" ht="15.95" customHeight="1" x14ac:dyDescent="0.2"/>
    <row r="39" spans="1:22" ht="15.95" customHeight="1" x14ac:dyDescent="0.2"/>
    <row r="40" spans="1:22" ht="15.95" customHeight="1" x14ac:dyDescent="0.2"/>
    <row r="41" spans="1:22" ht="15.95" customHeight="1" x14ac:dyDescent="0.2"/>
    <row r="42" spans="1:22" ht="15.95" customHeight="1" x14ac:dyDescent="0.2"/>
    <row r="43" spans="1:22" ht="15.95" customHeight="1" x14ac:dyDescent="0.2"/>
    <row r="44" spans="1:22" ht="15.95" customHeight="1" x14ac:dyDescent="0.2"/>
    <row r="45" spans="1:22" ht="15.95" customHeight="1" x14ac:dyDescent="0.2"/>
    <row r="46" spans="1:22" ht="15.95" customHeight="1" x14ac:dyDescent="0.2"/>
  </sheetData>
  <sheetProtection algorithmName="SHA-512" hashValue="V+oYnP8Kz6Tw08tmVvS7Ja9vxEYDWEJrnv8x5bD1VxuGt257n/6NHKaJUoYazeYpcZCiogDj0ZwhivNaZiRu7g==" saltValue="udwYYeaIO+tTHD5p8bfHr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13:V35">
    <sortCondition descending="1" ref="V13:V35" customList="Mayor a menor"/>
  </sortState>
  <mergeCells count="3">
    <mergeCell ref="A4:R4"/>
    <mergeCell ref="A6:R6"/>
    <mergeCell ref="A8:R8"/>
  </mergeCells>
  <pageMargins left="0.7" right="0.7" top="0.75" bottom="0.75" header="0.3" footer="0.3"/>
  <pageSetup paperSize="9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9"/>
  <sheetViews>
    <sheetView showGridLines="0" showRowColHeaders="0" zoomScale="150" zoomScaleNormal="150" workbookViewId="0"/>
  </sheetViews>
  <sheetFormatPr baseColWidth="10" defaultRowHeight="12.75" x14ac:dyDescent="0.2"/>
  <cols>
    <col min="1" max="1" width="3" customWidth="1"/>
    <col min="2" max="2" width="32.5703125" customWidth="1"/>
    <col min="3" max="3" width="9" customWidth="1"/>
    <col min="4" max="4" width="13.85546875" customWidth="1"/>
    <col min="7" max="7" width="10.28515625" customWidth="1"/>
    <col min="9" max="9" width="10.140625" customWidth="1"/>
  </cols>
  <sheetData>
    <row r="1" spans="1:11" ht="12.75" customHeight="1" x14ac:dyDescent="0.2">
      <c r="A1" s="75"/>
      <c r="B1" s="75"/>
      <c r="C1" s="75"/>
      <c r="D1" s="75"/>
    </row>
    <row r="2" spans="1:11" ht="12.75" customHeight="1" x14ac:dyDescent="0.2">
      <c r="A2" s="75"/>
      <c r="B2" s="75"/>
      <c r="C2" s="75"/>
      <c r="D2" s="75"/>
    </row>
    <row r="3" spans="1:11" ht="12.75" customHeight="1" x14ac:dyDescent="0.2">
      <c r="A3" s="75"/>
      <c r="B3" s="75"/>
      <c r="C3" s="75"/>
      <c r="D3" s="75"/>
    </row>
    <row r="4" spans="1:11" ht="12.75" customHeight="1" x14ac:dyDescent="0.2">
      <c r="A4" s="75"/>
      <c r="B4" s="75"/>
      <c r="C4" s="75"/>
      <c r="D4" s="75"/>
    </row>
    <row r="5" spans="1:11" ht="12.75" customHeight="1" x14ac:dyDescent="0.2">
      <c r="A5" s="75"/>
      <c r="B5" s="75"/>
      <c r="C5" s="75"/>
      <c r="D5" s="75"/>
    </row>
    <row r="6" spans="1:11" ht="12.75" customHeight="1" x14ac:dyDescent="0.2">
      <c r="A6" s="369" t="s">
        <v>94</v>
      </c>
      <c r="B6" s="369"/>
      <c r="C6" s="369"/>
      <c r="D6" s="369"/>
      <c r="E6" s="369"/>
      <c r="F6" s="369"/>
      <c r="G6" s="369"/>
      <c r="H6" s="369"/>
      <c r="I6" s="369"/>
      <c r="J6" s="369"/>
    </row>
    <row r="7" spans="1:11" ht="12.75" customHeight="1" x14ac:dyDescent="0.2">
      <c r="A7" s="56"/>
      <c r="B7" s="56"/>
      <c r="C7" s="56"/>
      <c r="D7" s="56"/>
    </row>
    <row r="8" spans="1:11" ht="12.75" customHeight="1" x14ac:dyDescent="0.2">
      <c r="A8" s="369" t="s">
        <v>231</v>
      </c>
      <c r="B8" s="369"/>
      <c r="C8" s="369"/>
      <c r="D8" s="369"/>
      <c r="E8" s="369"/>
      <c r="F8" s="369"/>
      <c r="G8" s="369"/>
      <c r="H8" s="369"/>
      <c r="I8" s="369"/>
      <c r="J8" s="369"/>
    </row>
    <row r="9" spans="1:11" ht="12.75" customHeight="1" x14ac:dyDescent="0.2">
      <c r="A9" s="21"/>
      <c r="B9" s="21"/>
      <c r="C9" s="21"/>
      <c r="D9" s="21"/>
    </row>
    <row r="10" spans="1:11" ht="12.75" customHeight="1" x14ac:dyDescent="0.2">
      <c r="A10" s="369" t="s">
        <v>77</v>
      </c>
      <c r="B10" s="369"/>
      <c r="C10" s="369"/>
      <c r="D10" s="369"/>
      <c r="E10" s="369"/>
      <c r="F10" s="369"/>
      <c r="G10" s="369"/>
      <c r="H10" s="369"/>
      <c r="I10" s="369"/>
      <c r="J10" s="369"/>
      <c r="K10" s="369"/>
    </row>
    <row r="11" spans="1:11" ht="12.7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2.75" customHeight="1" thickBot="1" x14ac:dyDescent="0.25"/>
    <row r="13" spans="1:11" ht="15.95" customHeight="1" thickBot="1" x14ac:dyDescent="0.25">
      <c r="B13" s="84" t="s">
        <v>78</v>
      </c>
      <c r="C13" s="85" t="s">
        <v>85</v>
      </c>
      <c r="D13" s="85" t="s">
        <v>86</v>
      </c>
      <c r="E13" s="85" t="s">
        <v>87</v>
      </c>
      <c r="F13" s="85" t="s">
        <v>88</v>
      </c>
      <c r="G13" s="90" t="s">
        <v>117</v>
      </c>
      <c r="H13" s="90" t="s">
        <v>101</v>
      </c>
      <c r="I13" s="90" t="s">
        <v>111</v>
      </c>
      <c r="J13" s="86" t="s">
        <v>9</v>
      </c>
      <c r="K13" s="16"/>
    </row>
    <row r="14" spans="1:11" ht="15.95" customHeight="1" x14ac:dyDescent="0.2">
      <c r="B14" s="151" t="s">
        <v>122</v>
      </c>
      <c r="C14" s="73">
        <v>23827</v>
      </c>
      <c r="D14" s="73">
        <v>13307</v>
      </c>
      <c r="E14" s="73">
        <v>0</v>
      </c>
      <c r="F14" s="73">
        <v>0</v>
      </c>
      <c r="G14" s="73">
        <v>0</v>
      </c>
      <c r="H14" s="73">
        <v>0</v>
      </c>
      <c r="I14" s="105">
        <v>0</v>
      </c>
      <c r="J14" s="91">
        <f t="shared" ref="J14:J23" si="0">SUM(C14:I14)</f>
        <v>37134</v>
      </c>
      <c r="K14" s="16"/>
    </row>
    <row r="15" spans="1:11" ht="15.95" customHeight="1" x14ac:dyDescent="0.2">
      <c r="B15" s="151" t="s">
        <v>182</v>
      </c>
      <c r="C15" s="73">
        <v>7576</v>
      </c>
      <c r="D15" s="73">
        <v>8703</v>
      </c>
      <c r="E15" s="73">
        <v>0</v>
      </c>
      <c r="F15" s="73">
        <v>6950</v>
      </c>
      <c r="G15" s="73">
        <v>0</v>
      </c>
      <c r="H15" s="73">
        <v>1501</v>
      </c>
      <c r="I15" s="105">
        <v>0</v>
      </c>
      <c r="J15" s="91">
        <f t="shared" si="0"/>
        <v>24730</v>
      </c>
      <c r="K15" s="16"/>
    </row>
    <row r="16" spans="1:11" ht="15.95" customHeight="1" x14ac:dyDescent="0.2">
      <c r="B16" s="151" t="s">
        <v>102</v>
      </c>
      <c r="C16" s="73">
        <v>15205</v>
      </c>
      <c r="D16" s="73">
        <v>2001</v>
      </c>
      <c r="E16" s="73">
        <v>0</v>
      </c>
      <c r="F16" s="73">
        <v>1502</v>
      </c>
      <c r="G16" s="73">
        <v>0</v>
      </c>
      <c r="H16" s="73">
        <v>0</v>
      </c>
      <c r="I16" s="73">
        <v>0</v>
      </c>
      <c r="J16" s="91">
        <f t="shared" si="0"/>
        <v>18708</v>
      </c>
      <c r="K16" s="16"/>
    </row>
    <row r="17" spans="2:12" ht="15.95" customHeight="1" x14ac:dyDescent="0.2">
      <c r="B17" s="151" t="s">
        <v>192</v>
      </c>
      <c r="C17" s="73">
        <v>5809</v>
      </c>
      <c r="D17" s="73">
        <v>2961</v>
      </c>
      <c r="E17" s="73">
        <v>0</v>
      </c>
      <c r="F17" s="73">
        <v>2199</v>
      </c>
      <c r="G17" s="73">
        <v>0</v>
      </c>
      <c r="H17" s="73">
        <v>0</v>
      </c>
      <c r="I17" s="73">
        <v>0</v>
      </c>
      <c r="J17" s="91">
        <f t="shared" si="0"/>
        <v>10969</v>
      </c>
      <c r="K17" s="16"/>
    </row>
    <row r="18" spans="2:12" ht="15.95" customHeight="1" x14ac:dyDescent="0.2">
      <c r="B18" s="151" t="s">
        <v>203</v>
      </c>
      <c r="C18" s="73">
        <v>1134</v>
      </c>
      <c r="D18" s="73">
        <v>6552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91">
        <f t="shared" si="0"/>
        <v>7686</v>
      </c>
      <c r="K18" s="16"/>
    </row>
    <row r="19" spans="2:12" ht="15.95" customHeight="1" x14ac:dyDescent="0.2">
      <c r="B19" s="151" t="s">
        <v>193</v>
      </c>
      <c r="C19" s="73">
        <v>6367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91">
        <f t="shared" si="0"/>
        <v>6367</v>
      </c>
      <c r="K19" s="16"/>
    </row>
    <row r="20" spans="2:12" ht="15.95" customHeight="1" x14ac:dyDescent="0.2">
      <c r="B20" s="151" t="s">
        <v>181</v>
      </c>
      <c r="C20" s="73">
        <v>2650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91">
        <f t="shared" si="0"/>
        <v>2650</v>
      </c>
      <c r="K20" s="16"/>
    </row>
    <row r="21" spans="2:12" ht="15.95" customHeight="1" x14ac:dyDescent="0.2">
      <c r="B21" s="151" t="s">
        <v>217</v>
      </c>
      <c r="C21" s="73">
        <v>1102</v>
      </c>
      <c r="D21" s="73">
        <v>1101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91">
        <f t="shared" si="0"/>
        <v>2203</v>
      </c>
      <c r="K21" s="16"/>
    </row>
    <row r="22" spans="2:12" ht="15.95" customHeight="1" x14ac:dyDescent="0.2">
      <c r="B22" s="151" t="s">
        <v>202</v>
      </c>
      <c r="C22" s="73">
        <v>1095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91">
        <f t="shared" si="0"/>
        <v>1095</v>
      </c>
      <c r="K22" s="16"/>
    </row>
    <row r="23" spans="2:12" ht="15.95" customHeight="1" x14ac:dyDescent="0.2">
      <c r="B23" s="151" t="s">
        <v>204</v>
      </c>
      <c r="C23" s="73">
        <v>1000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91">
        <f t="shared" si="0"/>
        <v>1000</v>
      </c>
      <c r="K23" s="16"/>
    </row>
    <row r="24" spans="2:12" ht="15" customHeight="1" thickBot="1" x14ac:dyDescent="0.25">
      <c r="B24" s="287" t="s">
        <v>9</v>
      </c>
      <c r="C24" s="284">
        <f>SUM(C14,C16,C17,C18,C19,C20,C21,C22,C23)</f>
        <v>58189</v>
      </c>
      <c r="D24" s="284">
        <f>SUM(D14:D23)</f>
        <v>34625</v>
      </c>
      <c r="E24" s="284">
        <f t="shared" ref="E24:G24" si="1">SUM(E14:E14)</f>
        <v>0</v>
      </c>
      <c r="F24" s="284">
        <f>SUM(F14:F23)</f>
        <v>10651</v>
      </c>
      <c r="G24" s="284">
        <f t="shared" si="1"/>
        <v>0</v>
      </c>
      <c r="H24" s="284">
        <f>SUM(H14:H23)</f>
        <v>1501</v>
      </c>
      <c r="I24" s="284">
        <f>SUM(I14:I23)</f>
        <v>0</v>
      </c>
      <c r="J24" s="288">
        <f>SUM(J14:J23)</f>
        <v>112542</v>
      </c>
      <c r="K24" s="16"/>
    </row>
    <row r="25" spans="2:12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7" spans="2:12" ht="14.25" x14ac:dyDescent="0.2">
      <c r="B27" s="369" t="s">
        <v>188</v>
      </c>
      <c r="C27" s="369"/>
      <c r="D27" s="369"/>
      <c r="E27" s="369"/>
      <c r="F27" s="369"/>
      <c r="G27" s="369"/>
      <c r="H27" s="369"/>
      <c r="I27" s="369"/>
      <c r="J27" s="369"/>
      <c r="K27" s="56"/>
      <c r="L27" s="56"/>
    </row>
    <row r="28" spans="2:12" ht="14.25" x14ac:dyDescent="0.2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2:12" ht="13.5" thickBot="1" x14ac:dyDescent="0.25"/>
    <row r="30" spans="2:12" ht="15.95" customHeight="1" thickBot="1" x14ac:dyDescent="0.25">
      <c r="D30" s="84" t="s">
        <v>78</v>
      </c>
      <c r="E30" s="85" t="s">
        <v>189</v>
      </c>
      <c r="F30" s="85" t="s">
        <v>190</v>
      </c>
      <c r="G30" s="86" t="s">
        <v>9</v>
      </c>
    </row>
    <row r="31" spans="2:12" ht="18" customHeight="1" x14ac:dyDescent="0.2">
      <c r="D31" s="151" t="s">
        <v>201</v>
      </c>
      <c r="E31" s="73">
        <v>0</v>
      </c>
      <c r="F31" s="73">
        <v>1754</v>
      </c>
      <c r="G31" s="91">
        <f>SUM(E31:F31)</f>
        <v>1754</v>
      </c>
    </row>
    <row r="32" spans="2:12" ht="15.95" customHeight="1" thickBot="1" x14ac:dyDescent="0.25">
      <c r="D32" s="151" t="s">
        <v>201</v>
      </c>
      <c r="E32" s="73">
        <v>1034</v>
      </c>
      <c r="F32" s="73">
        <v>0</v>
      </c>
      <c r="G32" s="91">
        <f>SUM(E32:F32)</f>
        <v>1034</v>
      </c>
    </row>
    <row r="33" spans="1:7" ht="13.5" thickBot="1" x14ac:dyDescent="0.25">
      <c r="D33" s="83" t="s">
        <v>9</v>
      </c>
      <c r="E33" s="88">
        <f>SUM(E31:E32)</f>
        <v>1034</v>
      </c>
      <c r="F33" s="88">
        <f>SUM(F31:F32)</f>
        <v>1754</v>
      </c>
      <c r="G33" s="87">
        <f>SUM(G31,G32)</f>
        <v>2788</v>
      </c>
    </row>
    <row r="39" spans="1:7" ht="14.25" x14ac:dyDescent="0.2">
      <c r="A39" s="75"/>
      <c r="B39" s="75"/>
      <c r="C39" s="76"/>
      <c r="D39" s="76"/>
    </row>
  </sheetData>
  <sheetProtection algorithmName="SHA-512" hashValue="rNqAKTsw8DYzWeFGNLWKG1qj2Ux1V3ub2HicxLuD4l5hvWxU+A5u54G8hoW9ItX+2hgzzPjOjKsWqwXXjpTvtw==" saltValue="VkHEYbRA8QtKReObxLGM8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31:G32">
    <sortCondition descending="1" ref="G31:G32"/>
  </sortState>
  <mergeCells count="4">
    <mergeCell ref="A10:K10"/>
    <mergeCell ref="A6:J6"/>
    <mergeCell ref="A8:J8"/>
    <mergeCell ref="B27:J27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N31"/>
  <sheetViews>
    <sheetView showGridLines="0" showRowColHeaders="0" zoomScale="150" zoomScaleNormal="150" zoomScaleSheetLayoutView="120" workbookViewId="0"/>
  </sheetViews>
  <sheetFormatPr baseColWidth="10" defaultRowHeight="12.75" x14ac:dyDescent="0.2"/>
  <cols>
    <col min="2" max="2" width="7.28515625" customWidth="1"/>
    <col min="3" max="3" width="12.140625" customWidth="1"/>
    <col min="4" max="4" width="10.5703125" customWidth="1"/>
    <col min="5" max="5" width="10.140625" customWidth="1"/>
    <col min="6" max="6" width="10.85546875" customWidth="1"/>
  </cols>
  <sheetData>
    <row r="6" spans="1:14" ht="14.25" customHeight="1" x14ac:dyDescent="0.2">
      <c r="A6" s="369" t="s">
        <v>99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</row>
    <row r="7" spans="1:14" ht="14.25" x14ac:dyDescent="0.2">
      <c r="A7" s="14"/>
      <c r="B7" s="14"/>
      <c r="C7" s="376"/>
      <c r="D7" s="376"/>
      <c r="E7" s="376"/>
      <c r="F7" s="376"/>
      <c r="G7" s="2"/>
    </row>
    <row r="8" spans="1:14" ht="14.25" x14ac:dyDescent="0.2">
      <c r="A8" s="369" t="s">
        <v>231</v>
      </c>
      <c r="B8" s="369"/>
      <c r="C8" s="369"/>
      <c r="D8" s="369"/>
      <c r="E8" s="369"/>
      <c r="F8" s="369"/>
      <c r="G8" s="369"/>
      <c r="H8" s="369"/>
      <c r="I8" s="369"/>
      <c r="J8" s="369"/>
      <c r="K8" s="369"/>
    </row>
    <row r="9" spans="1:14" x14ac:dyDescent="0.2">
      <c r="C9" s="376"/>
      <c r="D9" s="376"/>
      <c r="E9" s="376"/>
      <c r="F9" s="376"/>
      <c r="N9" s="60"/>
    </row>
    <row r="10" spans="1:14" x14ac:dyDescent="0.2">
      <c r="C10" s="1"/>
      <c r="D10" s="1"/>
      <c r="E10" s="1"/>
      <c r="F10" s="1"/>
    </row>
    <row r="11" spans="1:14" ht="13.5" thickBot="1" x14ac:dyDescent="0.25"/>
    <row r="12" spans="1:14" ht="17.100000000000001" customHeight="1" thickBot="1" x14ac:dyDescent="0.25">
      <c r="D12" s="377" t="s">
        <v>100</v>
      </c>
      <c r="E12" s="378"/>
      <c r="F12" s="378"/>
      <c r="G12" s="378"/>
      <c r="H12" s="379"/>
    </row>
    <row r="13" spans="1:14" ht="17.100000000000001" customHeight="1" thickBot="1" x14ac:dyDescent="0.25">
      <c r="C13" s="145" t="s">
        <v>58</v>
      </c>
      <c r="D13" s="146">
        <v>1</v>
      </c>
      <c r="E13" s="146">
        <v>3</v>
      </c>
      <c r="F13" s="146" t="s">
        <v>72</v>
      </c>
      <c r="G13" s="146">
        <v>6</v>
      </c>
      <c r="H13" s="146">
        <v>10</v>
      </c>
      <c r="I13" s="147">
        <v>12</v>
      </c>
    </row>
    <row r="14" spans="1:14" ht="18" customHeight="1" x14ac:dyDescent="0.2">
      <c r="C14" s="129" t="s">
        <v>57</v>
      </c>
      <c r="D14" s="130">
        <v>431111</v>
      </c>
      <c r="E14" s="130">
        <v>374387</v>
      </c>
      <c r="F14" s="130">
        <v>388277</v>
      </c>
      <c r="G14" s="131">
        <v>11000</v>
      </c>
      <c r="H14" s="131">
        <v>12004</v>
      </c>
      <c r="I14" s="132">
        <v>0</v>
      </c>
    </row>
    <row r="15" spans="1:14" ht="18" customHeight="1" x14ac:dyDescent="0.2">
      <c r="C15" s="95" t="s">
        <v>109</v>
      </c>
      <c r="D15" s="92">
        <v>192517</v>
      </c>
      <c r="E15" s="92">
        <v>197875</v>
      </c>
      <c r="F15" s="92">
        <v>177116</v>
      </c>
      <c r="G15" s="93">
        <v>11000</v>
      </c>
      <c r="H15" s="93">
        <v>0</v>
      </c>
      <c r="I15" s="94">
        <v>0</v>
      </c>
    </row>
    <row r="16" spans="1:14" ht="18" customHeight="1" x14ac:dyDescent="0.2">
      <c r="C16" s="95" t="s">
        <v>183</v>
      </c>
      <c r="D16" s="92">
        <v>227995</v>
      </c>
      <c r="E16" s="92">
        <v>181059</v>
      </c>
      <c r="F16" s="92">
        <v>130232</v>
      </c>
      <c r="G16" s="93">
        <v>34750</v>
      </c>
      <c r="H16" s="93">
        <v>7654</v>
      </c>
      <c r="I16" s="94">
        <v>4680</v>
      </c>
    </row>
    <row r="17" spans="1:11" ht="18" customHeight="1" x14ac:dyDescent="0.2">
      <c r="C17" s="95" t="s">
        <v>205</v>
      </c>
      <c r="D17" s="92">
        <v>66744</v>
      </c>
      <c r="E17" s="92">
        <v>74410</v>
      </c>
      <c r="F17" s="92">
        <v>71883</v>
      </c>
      <c r="G17" s="93">
        <v>23498</v>
      </c>
      <c r="H17" s="93">
        <v>17775</v>
      </c>
      <c r="I17" s="94">
        <v>24343</v>
      </c>
    </row>
    <row r="18" spans="1:11" ht="18" customHeight="1" x14ac:dyDescent="0.2">
      <c r="C18" s="95" t="s">
        <v>226</v>
      </c>
      <c r="D18" s="92">
        <v>194423</v>
      </c>
      <c r="E18" s="92">
        <v>186047</v>
      </c>
      <c r="F18" s="92">
        <v>167588</v>
      </c>
      <c r="G18" s="93">
        <v>23000</v>
      </c>
      <c r="H18" s="93">
        <v>9061</v>
      </c>
      <c r="I18" s="94">
        <v>10383</v>
      </c>
    </row>
    <row r="19" spans="1:11" ht="18" customHeight="1" thickBot="1" x14ac:dyDescent="0.25">
      <c r="C19" s="249" t="s">
        <v>234</v>
      </c>
      <c r="D19" s="250">
        <v>125727</v>
      </c>
      <c r="E19" s="250">
        <v>196758</v>
      </c>
      <c r="F19" s="250">
        <v>123033</v>
      </c>
      <c r="G19" s="251">
        <v>35500</v>
      </c>
      <c r="H19" s="251">
        <v>12776</v>
      </c>
      <c r="I19" s="252">
        <v>0</v>
      </c>
    </row>
    <row r="20" spans="1:11" ht="17.100000000000001" customHeight="1" thickBot="1" x14ac:dyDescent="0.25">
      <c r="C20" s="148" t="s">
        <v>9</v>
      </c>
      <c r="D20" s="146">
        <f t="shared" ref="D20:I20" si="0">SUM(D14:D19)</f>
        <v>1238517</v>
      </c>
      <c r="E20" s="146">
        <f t="shared" si="0"/>
        <v>1210536</v>
      </c>
      <c r="F20" s="149">
        <f t="shared" si="0"/>
        <v>1058129</v>
      </c>
      <c r="G20" s="149">
        <f t="shared" si="0"/>
        <v>138748</v>
      </c>
      <c r="H20" s="149">
        <f t="shared" si="0"/>
        <v>59270</v>
      </c>
      <c r="I20" s="150">
        <f t="shared" si="0"/>
        <v>39406</v>
      </c>
      <c r="J20" s="110"/>
    </row>
    <row r="21" spans="1:11" x14ac:dyDescent="0.2">
      <c r="A21" s="3"/>
      <c r="B21" s="3"/>
      <c r="C21" s="35"/>
      <c r="D21" s="35"/>
      <c r="E21" s="35"/>
      <c r="F21" s="89"/>
      <c r="G21" s="3"/>
    </row>
    <row r="31" spans="1:11" x14ac:dyDescent="0.2">
      <c r="K31" s="96"/>
    </row>
  </sheetData>
  <sheetProtection algorithmName="SHA-512" hashValue="1LnzW1LkZVjDMBjMpsZhzJegR/U1gHrwpUeBVRdb2LCSWBlOrTX7JKjCYRmIWLsb9XJTSX2ySU3QmE6AXIXFSQ==" saltValue="FxmmOcYjjHbQjKPk1JqAkw==" spinCount="100000" sheet="1" formatCells="0" formatColumns="0" formatRows="0" insertColumns="0" insertRows="0" insertHyperlinks="0" deleteColumns="0" deleteRows="0" sort="0" autoFilter="0" pivotTables="0"/>
  <mergeCells count="5">
    <mergeCell ref="D12:H12"/>
    <mergeCell ref="C7:F7"/>
    <mergeCell ref="C9:F9"/>
    <mergeCell ref="A6:K6"/>
    <mergeCell ref="A8:K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7:E22"/>
  <sheetViews>
    <sheetView showGridLines="0" showRowColHeaders="0" zoomScale="150" zoomScaleNormal="150" workbookViewId="0"/>
  </sheetViews>
  <sheetFormatPr baseColWidth="10" defaultRowHeight="12.75" x14ac:dyDescent="0.2"/>
  <cols>
    <col min="1" max="1" width="9.42578125" customWidth="1"/>
    <col min="2" max="2" width="22" customWidth="1"/>
    <col min="3" max="3" width="20.85546875" customWidth="1"/>
    <col min="4" max="5" width="18.28515625" customWidth="1"/>
  </cols>
  <sheetData>
    <row r="7" spans="1:5" ht="14.25" customHeight="1" x14ac:dyDescent="0.2">
      <c r="B7" s="369" t="s">
        <v>79</v>
      </c>
      <c r="C7" s="369"/>
      <c r="D7" s="369"/>
    </row>
    <row r="8" spans="1:5" ht="14.25" x14ac:dyDescent="0.2">
      <c r="A8" s="14"/>
      <c r="B8" s="376"/>
      <c r="C8" s="376"/>
      <c r="D8" s="376"/>
      <c r="E8" s="2"/>
    </row>
    <row r="9" spans="1:5" ht="14.25" x14ac:dyDescent="0.2">
      <c r="B9" s="369" t="s">
        <v>231</v>
      </c>
      <c r="C9" s="369"/>
      <c r="D9" s="369"/>
    </row>
    <row r="10" spans="1:5" x14ac:dyDescent="0.2">
      <c r="B10" s="376"/>
      <c r="C10" s="376"/>
      <c r="D10" s="376"/>
    </row>
    <row r="11" spans="1:5" ht="13.5" thickBot="1" x14ac:dyDescent="0.25"/>
    <row r="12" spans="1:5" ht="14.1" customHeight="1" thickBot="1" x14ac:dyDescent="0.25">
      <c r="B12" s="118" t="s">
        <v>58</v>
      </c>
      <c r="C12" s="119" t="s">
        <v>55</v>
      </c>
      <c r="D12" s="120" t="s">
        <v>56</v>
      </c>
    </row>
    <row r="13" spans="1:5" ht="17.100000000000001" customHeight="1" x14ac:dyDescent="0.2">
      <c r="B13" s="115" t="s">
        <v>57</v>
      </c>
      <c r="C13" s="116">
        <v>39</v>
      </c>
      <c r="D13" s="117">
        <v>1204775</v>
      </c>
    </row>
    <row r="14" spans="1:5" ht="17.100000000000001" customHeight="1" x14ac:dyDescent="0.2">
      <c r="B14" s="238" t="s">
        <v>108</v>
      </c>
      <c r="C14" s="239">
        <v>21</v>
      </c>
      <c r="D14" s="240">
        <v>578508</v>
      </c>
    </row>
    <row r="15" spans="1:5" ht="17.100000000000001" customHeight="1" x14ac:dyDescent="0.2">
      <c r="B15" s="238" t="s">
        <v>171</v>
      </c>
      <c r="C15" s="239">
        <v>23</v>
      </c>
      <c r="D15" s="240">
        <v>572535</v>
      </c>
    </row>
    <row r="16" spans="1:5" ht="17.100000000000001" customHeight="1" x14ac:dyDescent="0.2">
      <c r="B16" s="235" t="s">
        <v>184</v>
      </c>
      <c r="C16" s="236">
        <v>15</v>
      </c>
      <c r="D16" s="237">
        <v>229841</v>
      </c>
    </row>
    <row r="17" spans="1:5" ht="17.100000000000001" customHeight="1" x14ac:dyDescent="0.2">
      <c r="B17" s="238" t="s">
        <v>209</v>
      </c>
      <c r="C17" s="239">
        <v>31</v>
      </c>
      <c r="D17" s="240">
        <v>567101</v>
      </c>
    </row>
    <row r="18" spans="1:5" ht="17.100000000000001" customHeight="1" thickBot="1" x14ac:dyDescent="0.25">
      <c r="B18" s="352" t="s">
        <v>233</v>
      </c>
      <c r="C18" s="353">
        <v>25</v>
      </c>
      <c r="D18" s="354">
        <v>476516</v>
      </c>
    </row>
    <row r="19" spans="1:5" ht="17.100000000000001" customHeight="1" thickBot="1" x14ac:dyDescent="0.25">
      <c r="B19" s="118" t="s">
        <v>9</v>
      </c>
      <c r="C19" s="121">
        <f>SUM(C13:C18)</f>
        <v>154</v>
      </c>
      <c r="D19" s="122">
        <f>SUM(D13:D18)</f>
        <v>3629276</v>
      </c>
    </row>
    <row r="20" spans="1:5" x14ac:dyDescent="0.2">
      <c r="A20" s="3"/>
      <c r="B20" s="35"/>
      <c r="C20" s="36"/>
      <c r="D20" s="37"/>
      <c r="E20" s="3"/>
    </row>
    <row r="21" spans="1:5" x14ac:dyDescent="0.2">
      <c r="A21" s="3"/>
      <c r="B21" s="35"/>
      <c r="C21" s="36"/>
      <c r="D21" s="37"/>
      <c r="E21" s="3"/>
    </row>
    <row r="22" spans="1:5" x14ac:dyDescent="0.2">
      <c r="A22" s="3"/>
      <c r="B22" s="35"/>
      <c r="C22" s="36"/>
      <c r="D22" s="37"/>
      <c r="E22" s="3"/>
    </row>
  </sheetData>
  <sheetProtection algorithmName="SHA-512" hashValue="6mJR1/+TDPDsx+krQh1avIyMcKh0PkwnIx1JihJKgEY54xO40frNislYa15iH14xGINILO2KXeNSsksr24vJgQ==" saltValue="dfpAK43xoOFMSZTbyySniw==" spinCount="100000" sheet="1" formatCells="0" formatColumns="0" formatRows="0" insertColumns="0" insertRows="0" insertHyperlinks="0" deleteColumns="0" deleteRows="0" sort="0" autoFilter="0" pivotTables="0"/>
  <mergeCells count="4">
    <mergeCell ref="B7:D7"/>
    <mergeCell ref="B8:D8"/>
    <mergeCell ref="B9:D9"/>
    <mergeCell ref="B10:D10"/>
  </mergeCells>
  <phoneticPr fontId="10" type="noConversion"/>
  <pageMargins left="0.75" right="0.75" top="1" bottom="1" header="0" footer="0"/>
  <pageSetup paperSize="9" scale="120" orientation="landscape" horizontalDpi="0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C05E-18A7-4850-9E30-DBBB887ED2A2}">
  <dimension ref="A1:P35"/>
  <sheetViews>
    <sheetView showGridLines="0" showRowColHeaders="0" zoomScale="150" zoomScaleNormal="150" workbookViewId="0"/>
  </sheetViews>
  <sheetFormatPr baseColWidth="10" defaultRowHeight="12.75" x14ac:dyDescent="0.2"/>
  <cols>
    <col min="1" max="1" width="4.28515625" customWidth="1"/>
    <col min="2" max="2" width="15" customWidth="1"/>
  </cols>
  <sheetData>
    <row r="1" spans="1:16" ht="14.25" x14ac:dyDescent="0.2">
      <c r="I1" s="56"/>
      <c r="J1" s="56"/>
      <c r="K1" s="56"/>
    </row>
    <row r="2" spans="1:16" ht="14.25" x14ac:dyDescent="0.2">
      <c r="F2" s="29"/>
      <c r="G2" s="29"/>
      <c r="H2" s="29"/>
      <c r="I2" s="56"/>
    </row>
    <row r="3" spans="1:16" ht="14.25" x14ac:dyDescent="0.2">
      <c r="F3" s="29"/>
      <c r="G3" s="29"/>
      <c r="H3" s="29"/>
      <c r="I3" s="56"/>
    </row>
    <row r="4" spans="1:16" ht="14.25" x14ac:dyDescent="0.2">
      <c r="F4" s="29"/>
      <c r="G4" s="29"/>
      <c r="H4" s="29"/>
      <c r="I4" s="56"/>
    </row>
    <row r="5" spans="1:16" ht="14.25" x14ac:dyDescent="0.2">
      <c r="F5" s="29"/>
      <c r="G5" s="29"/>
      <c r="H5" s="29"/>
      <c r="I5" s="56"/>
    </row>
    <row r="6" spans="1:16" x14ac:dyDescent="0.2">
      <c r="A6" s="369" t="s">
        <v>161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</row>
    <row r="7" spans="1:16" x14ac:dyDescent="0.2">
      <c r="A7" s="369"/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</row>
    <row r="8" spans="1:16" ht="12" customHeight="1" x14ac:dyDescent="0.2">
      <c r="A8" s="369" t="s">
        <v>232</v>
      </c>
      <c r="B8" s="369"/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</row>
    <row r="9" spans="1:16" ht="12" customHeight="1" x14ac:dyDescent="0.2">
      <c r="A9" s="369"/>
      <c r="B9" s="369"/>
      <c r="C9" s="369"/>
      <c r="D9" s="369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</row>
    <row r="10" spans="1:16" ht="15" thickBot="1" x14ac:dyDescent="0.25">
      <c r="A10" s="21"/>
      <c r="B10" s="21"/>
      <c r="C10" s="21"/>
      <c r="D10" s="21"/>
      <c r="E10" s="21"/>
      <c r="F10" s="56"/>
      <c r="G10" s="56"/>
      <c r="H10" s="56"/>
      <c r="I10" s="56"/>
    </row>
    <row r="11" spans="1:16" ht="13.5" thickBot="1" x14ac:dyDescent="0.25">
      <c r="A11" s="30"/>
      <c r="B11" s="233" t="s">
        <v>165</v>
      </c>
      <c r="C11" s="380" t="s">
        <v>4</v>
      </c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2"/>
    </row>
    <row r="12" spans="1:16" ht="13.5" customHeight="1" thickBot="1" x14ac:dyDescent="0.25">
      <c r="A12" s="208"/>
      <c r="B12" s="234" t="s">
        <v>166</v>
      </c>
      <c r="C12" s="211" t="s">
        <v>144</v>
      </c>
      <c r="D12" s="216" t="s">
        <v>145</v>
      </c>
      <c r="E12" s="216" t="s">
        <v>146</v>
      </c>
      <c r="F12" s="216" t="s">
        <v>147</v>
      </c>
      <c r="G12" s="216" t="s">
        <v>148</v>
      </c>
      <c r="H12" s="216" t="s">
        <v>149</v>
      </c>
      <c r="I12" s="216" t="s">
        <v>150</v>
      </c>
      <c r="J12" s="216" t="s">
        <v>151</v>
      </c>
      <c r="K12" s="216" t="s">
        <v>152</v>
      </c>
      <c r="L12" s="216" t="s">
        <v>153</v>
      </c>
      <c r="M12" s="216" t="s">
        <v>154</v>
      </c>
      <c r="N12" s="216" t="s">
        <v>155</v>
      </c>
      <c r="O12" s="217" t="s">
        <v>9</v>
      </c>
    </row>
    <row r="13" spans="1:16" x14ac:dyDescent="0.2">
      <c r="A13" s="208"/>
      <c r="B13" s="214" t="s">
        <v>163</v>
      </c>
      <c r="C13" s="264">
        <v>11000</v>
      </c>
      <c r="D13" s="212">
        <v>11000</v>
      </c>
      <c r="E13" s="212">
        <v>34750</v>
      </c>
      <c r="F13" s="212">
        <v>23498</v>
      </c>
      <c r="G13" s="212">
        <v>23000</v>
      </c>
      <c r="H13" s="253">
        <v>35500</v>
      </c>
      <c r="I13" s="253">
        <v>0</v>
      </c>
      <c r="J13" s="253">
        <v>0</v>
      </c>
      <c r="K13" s="253">
        <v>0</v>
      </c>
      <c r="L13" s="253">
        <v>0</v>
      </c>
      <c r="M13" s="253">
        <v>0</v>
      </c>
      <c r="N13" s="253">
        <v>0</v>
      </c>
      <c r="O13" s="254">
        <f t="shared" ref="O13:O20" si="0">SUM(C13:N13)</f>
        <v>138748</v>
      </c>
    </row>
    <row r="14" spans="1:16" x14ac:dyDescent="0.2">
      <c r="A14" s="209"/>
      <c r="B14" s="214" t="s">
        <v>7</v>
      </c>
      <c r="C14" s="265">
        <v>119982</v>
      </c>
      <c r="D14" s="213">
        <v>58300</v>
      </c>
      <c r="E14" s="213">
        <v>61018</v>
      </c>
      <c r="F14" s="213">
        <v>0</v>
      </c>
      <c r="G14" s="213">
        <v>32149</v>
      </c>
      <c r="H14" s="255">
        <v>44895</v>
      </c>
      <c r="I14" s="255">
        <v>0</v>
      </c>
      <c r="J14" s="255">
        <v>0</v>
      </c>
      <c r="K14" s="255">
        <v>0</v>
      </c>
      <c r="L14" s="255">
        <v>0</v>
      </c>
      <c r="M14" s="255">
        <v>0</v>
      </c>
      <c r="N14" s="255">
        <v>0</v>
      </c>
      <c r="O14" s="256">
        <f t="shared" si="0"/>
        <v>316344</v>
      </c>
    </row>
    <row r="15" spans="1:16" x14ac:dyDescent="0.2">
      <c r="A15" s="208"/>
      <c r="B15" s="214" t="s">
        <v>89</v>
      </c>
      <c r="C15" s="265">
        <v>481072</v>
      </c>
      <c r="D15" s="213">
        <v>182597</v>
      </c>
      <c r="E15" s="213">
        <v>209180</v>
      </c>
      <c r="F15" s="213">
        <v>51359</v>
      </c>
      <c r="G15" s="213">
        <v>75633</v>
      </c>
      <c r="H15" s="255">
        <v>37595</v>
      </c>
      <c r="I15" s="255">
        <v>0</v>
      </c>
      <c r="J15" s="255">
        <v>0</v>
      </c>
      <c r="K15" s="255">
        <v>0</v>
      </c>
      <c r="L15" s="255">
        <v>0</v>
      </c>
      <c r="M15" s="255">
        <v>0</v>
      </c>
      <c r="N15" s="255">
        <v>0</v>
      </c>
      <c r="O15" s="256">
        <f t="shared" si="0"/>
        <v>1037436</v>
      </c>
    </row>
    <row r="16" spans="1:16" x14ac:dyDescent="0.2">
      <c r="A16" s="208"/>
      <c r="B16" s="214" t="s">
        <v>39</v>
      </c>
      <c r="C16" s="265">
        <v>139857</v>
      </c>
      <c r="D16" s="213">
        <v>70906</v>
      </c>
      <c r="E16" s="213">
        <v>106332</v>
      </c>
      <c r="F16" s="213">
        <v>50910</v>
      </c>
      <c r="G16" s="213">
        <v>76368</v>
      </c>
      <c r="H16" s="255">
        <v>23012</v>
      </c>
      <c r="I16" s="255">
        <v>0</v>
      </c>
      <c r="J16" s="255">
        <v>0</v>
      </c>
      <c r="K16" s="255">
        <v>0</v>
      </c>
      <c r="L16" s="255">
        <v>0</v>
      </c>
      <c r="M16" s="255">
        <v>0</v>
      </c>
      <c r="N16" s="255">
        <v>0</v>
      </c>
      <c r="O16" s="256">
        <f t="shared" si="0"/>
        <v>467385</v>
      </c>
    </row>
    <row r="17" spans="1:15" x14ac:dyDescent="0.2">
      <c r="A17" s="208"/>
      <c r="B17" s="214" t="s">
        <v>164</v>
      </c>
      <c r="C17" s="265">
        <v>49792</v>
      </c>
      <c r="D17" s="213">
        <v>0</v>
      </c>
      <c r="E17" s="213">
        <v>18762</v>
      </c>
      <c r="F17" s="213">
        <v>0</v>
      </c>
      <c r="G17" s="213">
        <v>18859</v>
      </c>
      <c r="H17" s="255">
        <v>31985</v>
      </c>
      <c r="I17" s="255">
        <v>0</v>
      </c>
      <c r="J17" s="255">
        <v>0</v>
      </c>
      <c r="K17" s="255">
        <v>0</v>
      </c>
      <c r="L17" s="255">
        <v>0</v>
      </c>
      <c r="M17" s="255">
        <v>0</v>
      </c>
      <c r="N17" s="255">
        <v>0</v>
      </c>
      <c r="O17" s="256">
        <f t="shared" si="0"/>
        <v>119398</v>
      </c>
    </row>
    <row r="18" spans="1:15" x14ac:dyDescent="0.2">
      <c r="A18" s="208"/>
      <c r="B18" s="214" t="s">
        <v>0</v>
      </c>
      <c r="C18" s="266">
        <v>403072</v>
      </c>
      <c r="D18" s="231">
        <v>255705</v>
      </c>
      <c r="E18" s="231">
        <v>142493</v>
      </c>
      <c r="F18" s="231">
        <v>69634</v>
      </c>
      <c r="G18" s="231">
        <v>84730</v>
      </c>
      <c r="H18" s="257">
        <v>24200</v>
      </c>
      <c r="I18" s="257">
        <v>0</v>
      </c>
      <c r="J18" s="257">
        <v>0</v>
      </c>
      <c r="K18" s="257">
        <v>0</v>
      </c>
      <c r="L18" s="257">
        <v>0</v>
      </c>
      <c r="M18" s="257">
        <v>0</v>
      </c>
      <c r="N18" s="257">
        <v>0</v>
      </c>
      <c r="O18" s="258">
        <f t="shared" si="0"/>
        <v>979834</v>
      </c>
    </row>
    <row r="19" spans="1:15" x14ac:dyDescent="0.2">
      <c r="A19" s="208"/>
      <c r="B19" s="215" t="s">
        <v>206</v>
      </c>
      <c r="C19" s="265">
        <v>0</v>
      </c>
      <c r="D19" s="213">
        <v>0</v>
      </c>
      <c r="E19" s="213">
        <v>0</v>
      </c>
      <c r="F19" s="213">
        <v>34440</v>
      </c>
      <c r="G19" s="213">
        <v>127914</v>
      </c>
      <c r="H19" s="255">
        <v>33000</v>
      </c>
      <c r="I19" s="255">
        <v>0</v>
      </c>
      <c r="J19" s="255">
        <v>0</v>
      </c>
      <c r="K19" s="255">
        <v>0</v>
      </c>
      <c r="L19" s="255">
        <v>0</v>
      </c>
      <c r="M19" s="255">
        <v>0</v>
      </c>
      <c r="N19" s="255">
        <v>0</v>
      </c>
      <c r="O19" s="256">
        <f t="shared" si="0"/>
        <v>195354</v>
      </c>
    </row>
    <row r="20" spans="1:15" x14ac:dyDescent="0.2">
      <c r="A20" s="208"/>
      <c r="B20" s="215" t="s">
        <v>132</v>
      </c>
      <c r="C20" s="265">
        <v>0</v>
      </c>
      <c r="D20" s="213">
        <v>0</v>
      </c>
      <c r="E20" s="213">
        <v>0</v>
      </c>
      <c r="F20" s="213">
        <v>0</v>
      </c>
      <c r="G20" s="213">
        <v>5333</v>
      </c>
      <c r="H20" s="255">
        <v>0</v>
      </c>
      <c r="I20" s="255">
        <v>0</v>
      </c>
      <c r="J20" s="255">
        <v>0</v>
      </c>
      <c r="K20" s="255">
        <v>0</v>
      </c>
      <c r="L20" s="255">
        <v>0</v>
      </c>
      <c r="M20" s="255">
        <v>0</v>
      </c>
      <c r="N20" s="255">
        <v>0</v>
      </c>
      <c r="O20" s="256">
        <f t="shared" si="0"/>
        <v>5333</v>
      </c>
    </row>
    <row r="21" spans="1:15" ht="13.5" thickBot="1" x14ac:dyDescent="0.25">
      <c r="A21" s="208"/>
      <c r="B21" s="221" t="s">
        <v>38</v>
      </c>
      <c r="C21" s="347">
        <v>0</v>
      </c>
      <c r="D21" s="344">
        <v>0</v>
      </c>
      <c r="E21" s="344">
        <v>0</v>
      </c>
      <c r="F21" s="344">
        <v>0</v>
      </c>
      <c r="G21" s="344">
        <v>123115</v>
      </c>
      <c r="H21" s="345">
        <v>246329</v>
      </c>
      <c r="I21" s="345">
        <v>0</v>
      </c>
      <c r="J21" s="345">
        <v>0</v>
      </c>
      <c r="K21" s="345">
        <v>0</v>
      </c>
      <c r="L21" s="345">
        <v>0</v>
      </c>
      <c r="M21" s="345">
        <v>0</v>
      </c>
      <c r="N21" s="345">
        <v>0</v>
      </c>
      <c r="O21" s="346">
        <f>SUM(C21:N21)</f>
        <v>369444</v>
      </c>
    </row>
    <row r="22" spans="1:15" ht="13.5" customHeight="1" thickBot="1" x14ac:dyDescent="0.25">
      <c r="A22" s="208"/>
      <c r="B22" s="234" t="s">
        <v>169</v>
      </c>
      <c r="C22" s="227">
        <f t="shared" ref="C22:H22" si="1">SUM(C13:C21)</f>
        <v>1204775</v>
      </c>
      <c r="D22" s="229">
        <f t="shared" si="1"/>
        <v>578508</v>
      </c>
      <c r="E22" s="229">
        <f t="shared" si="1"/>
        <v>572535</v>
      </c>
      <c r="F22" s="229">
        <f t="shared" si="1"/>
        <v>229841</v>
      </c>
      <c r="G22" s="229">
        <f t="shared" si="1"/>
        <v>567101</v>
      </c>
      <c r="H22" s="224">
        <f t="shared" si="1"/>
        <v>476516</v>
      </c>
      <c r="I22" s="224">
        <v>0</v>
      </c>
      <c r="J22" s="224">
        <v>0</v>
      </c>
      <c r="K22" s="224">
        <v>0</v>
      </c>
      <c r="L22" s="224">
        <v>0</v>
      </c>
      <c r="M22" s="224">
        <v>0</v>
      </c>
      <c r="N22" s="224">
        <v>0</v>
      </c>
      <c r="O22" s="278">
        <f>SUM(O13:O21)</f>
        <v>3629276</v>
      </c>
    </row>
    <row r="23" spans="1:15" ht="13.5" customHeight="1" thickBot="1" x14ac:dyDescent="0.25">
      <c r="A23" s="208"/>
      <c r="B23" s="234" t="s">
        <v>167</v>
      </c>
      <c r="C23" s="267"/>
      <c r="D23" s="232"/>
      <c r="E23" s="232"/>
      <c r="F23" s="232"/>
      <c r="G23" s="232"/>
      <c r="H23" s="259"/>
      <c r="I23" s="260"/>
      <c r="J23" s="259"/>
      <c r="K23" s="259"/>
      <c r="L23" s="259"/>
      <c r="M23" s="259"/>
      <c r="N23" s="259"/>
      <c r="O23" s="261"/>
    </row>
    <row r="24" spans="1:15" x14ac:dyDescent="0.2">
      <c r="A24" s="208"/>
      <c r="B24" s="214" t="s">
        <v>85</v>
      </c>
      <c r="C24" s="264">
        <v>6703</v>
      </c>
      <c r="D24" s="212">
        <v>0</v>
      </c>
      <c r="E24" s="212">
        <v>12334</v>
      </c>
      <c r="F24" s="212">
        <v>26157</v>
      </c>
      <c r="G24" s="212">
        <v>16746</v>
      </c>
      <c r="H24" s="253">
        <v>3825</v>
      </c>
      <c r="I24" s="253">
        <v>0</v>
      </c>
      <c r="J24" s="253">
        <v>0</v>
      </c>
      <c r="K24" s="253">
        <v>0</v>
      </c>
      <c r="L24" s="253">
        <v>0</v>
      </c>
      <c r="M24" s="253">
        <v>0</v>
      </c>
      <c r="N24" s="253">
        <v>0</v>
      </c>
      <c r="O24" s="254">
        <f t="shared" ref="O24:O26" si="2">SUM(C24:N24)</f>
        <v>65765</v>
      </c>
    </row>
    <row r="25" spans="1:15" x14ac:dyDescent="0.2">
      <c r="A25" s="208"/>
      <c r="B25" s="214" t="s">
        <v>86</v>
      </c>
      <c r="C25" s="265">
        <v>5301</v>
      </c>
      <c r="D25" s="213">
        <v>0</v>
      </c>
      <c r="E25" s="213">
        <v>0</v>
      </c>
      <c r="F25" s="213">
        <v>14567</v>
      </c>
      <c r="G25" s="213">
        <v>2001</v>
      </c>
      <c r="H25" s="255">
        <v>12756</v>
      </c>
      <c r="I25" s="255">
        <v>0</v>
      </c>
      <c r="J25" s="255">
        <v>0</v>
      </c>
      <c r="K25" s="255">
        <v>0</v>
      </c>
      <c r="L25" s="255">
        <v>0</v>
      </c>
      <c r="M25" s="255">
        <v>0</v>
      </c>
      <c r="N25" s="255">
        <v>0</v>
      </c>
      <c r="O25" s="256">
        <f t="shared" si="2"/>
        <v>34625</v>
      </c>
    </row>
    <row r="26" spans="1:15" x14ac:dyDescent="0.2">
      <c r="A26" s="208"/>
      <c r="B26" s="223" t="s">
        <v>101</v>
      </c>
      <c r="C26" s="268">
        <v>0</v>
      </c>
      <c r="D26" s="222">
        <v>0</v>
      </c>
      <c r="E26" s="222">
        <v>1501</v>
      </c>
      <c r="F26" s="222">
        <v>0</v>
      </c>
      <c r="G26" s="222">
        <v>0</v>
      </c>
      <c r="H26" s="262">
        <v>0</v>
      </c>
      <c r="I26" s="262">
        <v>0</v>
      </c>
      <c r="J26" s="262">
        <v>0</v>
      </c>
      <c r="K26" s="262">
        <v>0</v>
      </c>
      <c r="L26" s="262">
        <v>0</v>
      </c>
      <c r="M26" s="262">
        <v>0</v>
      </c>
      <c r="N26" s="262">
        <v>0</v>
      </c>
      <c r="O26" s="263">
        <f t="shared" si="2"/>
        <v>1501</v>
      </c>
    </row>
    <row r="27" spans="1:15" ht="13.5" thickBot="1" x14ac:dyDescent="0.25">
      <c r="A27" s="208"/>
      <c r="B27" s="221" t="s">
        <v>88</v>
      </c>
      <c r="C27" s="292">
        <v>0</v>
      </c>
      <c r="D27" s="289">
        <v>0</v>
      </c>
      <c r="E27" s="289">
        <v>0</v>
      </c>
      <c r="F27" s="289">
        <v>6694</v>
      </c>
      <c r="G27" s="289">
        <v>3957</v>
      </c>
      <c r="H27" s="290">
        <v>0</v>
      </c>
      <c r="I27" s="290">
        <v>0</v>
      </c>
      <c r="J27" s="290">
        <v>0</v>
      </c>
      <c r="K27" s="290">
        <v>0</v>
      </c>
      <c r="L27" s="290">
        <v>0</v>
      </c>
      <c r="M27" s="290">
        <v>0</v>
      </c>
      <c r="N27" s="290">
        <v>0</v>
      </c>
      <c r="O27" s="291">
        <f>SUM(C27:N27)</f>
        <v>10651</v>
      </c>
    </row>
    <row r="28" spans="1:15" ht="13.5" thickBot="1" x14ac:dyDescent="0.25">
      <c r="B28" s="225" t="s">
        <v>170</v>
      </c>
      <c r="C28" s="228">
        <f>SUM(C24:C27)</f>
        <v>12004</v>
      </c>
      <c r="D28" s="230">
        <v>0</v>
      </c>
      <c r="E28" s="294">
        <f t="shared" ref="E28:O28" si="3">SUM(E24:E27)</f>
        <v>13835</v>
      </c>
      <c r="F28" s="294">
        <f t="shared" si="3"/>
        <v>47418</v>
      </c>
      <c r="G28" s="230">
        <f t="shared" si="3"/>
        <v>22704</v>
      </c>
      <c r="H28" s="282">
        <f t="shared" si="3"/>
        <v>16581</v>
      </c>
      <c r="I28" s="282">
        <f t="shared" si="3"/>
        <v>0</v>
      </c>
      <c r="J28" s="282">
        <f t="shared" si="3"/>
        <v>0</v>
      </c>
      <c r="K28" s="282">
        <f t="shared" si="3"/>
        <v>0</v>
      </c>
      <c r="L28" s="282">
        <f t="shared" si="3"/>
        <v>0</v>
      </c>
      <c r="M28" s="282">
        <f t="shared" si="3"/>
        <v>0</v>
      </c>
      <c r="N28" s="282">
        <f t="shared" si="3"/>
        <v>0</v>
      </c>
      <c r="O28" s="279">
        <f t="shared" si="3"/>
        <v>112542</v>
      </c>
    </row>
    <row r="29" spans="1:15" ht="13.5" thickBot="1" x14ac:dyDescent="0.25">
      <c r="B29" s="225" t="s">
        <v>207</v>
      </c>
      <c r="C29" s="228"/>
      <c r="D29" s="230"/>
      <c r="E29" s="230"/>
      <c r="F29" s="226"/>
      <c r="G29" s="230"/>
      <c r="H29" s="282"/>
      <c r="I29" s="282"/>
      <c r="J29" s="282"/>
      <c r="K29" s="282"/>
      <c r="L29" s="282"/>
      <c r="M29" s="282"/>
      <c r="N29" s="282"/>
      <c r="O29" s="279"/>
    </row>
    <row r="30" spans="1:15" ht="13.5" thickBot="1" x14ac:dyDescent="0.25">
      <c r="B30" s="293" t="s">
        <v>189</v>
      </c>
      <c r="C30" s="295">
        <v>0</v>
      </c>
      <c r="D30" s="296">
        <v>0</v>
      </c>
      <c r="E30" s="296">
        <v>0</v>
      </c>
      <c r="F30" s="296">
        <v>517</v>
      </c>
      <c r="G30" s="296">
        <v>259</v>
      </c>
      <c r="H30" s="298">
        <v>258</v>
      </c>
      <c r="I30" s="298">
        <v>0</v>
      </c>
      <c r="J30" s="298">
        <v>0</v>
      </c>
      <c r="K30" s="298">
        <v>0</v>
      </c>
      <c r="L30" s="298">
        <v>0</v>
      </c>
      <c r="M30" s="298">
        <v>0</v>
      </c>
      <c r="N30" s="298">
        <v>0</v>
      </c>
      <c r="O30" s="297">
        <f>SUM(C30:N30)</f>
        <v>1034</v>
      </c>
    </row>
    <row r="31" spans="1:15" ht="13.5" thickBot="1" x14ac:dyDescent="0.25">
      <c r="B31" s="293" t="s">
        <v>190</v>
      </c>
      <c r="C31" s="295">
        <v>0</v>
      </c>
      <c r="D31" s="296">
        <v>0</v>
      </c>
      <c r="E31" s="296">
        <v>0</v>
      </c>
      <c r="F31" s="296">
        <v>877</v>
      </c>
      <c r="G31" s="296">
        <v>438</v>
      </c>
      <c r="H31" s="298">
        <v>439</v>
      </c>
      <c r="I31" s="298">
        <v>0</v>
      </c>
      <c r="J31" s="298">
        <v>0</v>
      </c>
      <c r="K31" s="298">
        <v>0</v>
      </c>
      <c r="L31" s="298">
        <v>0</v>
      </c>
      <c r="M31" s="298">
        <v>0</v>
      </c>
      <c r="N31" s="298">
        <v>0</v>
      </c>
      <c r="O31" s="299">
        <f>SUM(C31:N31)</f>
        <v>1754</v>
      </c>
    </row>
    <row r="32" spans="1:15" ht="13.5" thickBot="1" x14ac:dyDescent="0.25">
      <c r="B32" s="301" t="s">
        <v>208</v>
      </c>
      <c r="C32" s="228"/>
      <c r="D32" s="230"/>
      <c r="E32" s="230"/>
      <c r="F32" s="300">
        <f t="shared" ref="F32:N32" si="4">SUM(F30:F31)</f>
        <v>1394</v>
      </c>
      <c r="G32" s="230">
        <f t="shared" si="4"/>
        <v>697</v>
      </c>
      <c r="H32" s="282">
        <f t="shared" si="4"/>
        <v>697</v>
      </c>
      <c r="I32" s="282">
        <f t="shared" si="4"/>
        <v>0</v>
      </c>
      <c r="J32" s="282">
        <f t="shared" si="4"/>
        <v>0</v>
      </c>
      <c r="K32" s="282">
        <f t="shared" si="4"/>
        <v>0</v>
      </c>
      <c r="L32" s="282">
        <f t="shared" si="4"/>
        <v>0</v>
      </c>
      <c r="M32" s="282">
        <f t="shared" si="4"/>
        <v>0</v>
      </c>
      <c r="N32" s="282">
        <f t="shared" si="4"/>
        <v>0</v>
      </c>
      <c r="O32" s="279">
        <f>SUM(C32:N32)</f>
        <v>2788</v>
      </c>
    </row>
    <row r="33" spans="2:15" ht="13.5" thickBot="1" x14ac:dyDescent="0.25">
      <c r="B33" s="225" t="s">
        <v>168</v>
      </c>
      <c r="C33" s="228">
        <v>1216779</v>
      </c>
      <c r="D33" s="230">
        <v>578508</v>
      </c>
      <c r="E33" s="230">
        <f>SUM(E22,E28)</f>
        <v>586370</v>
      </c>
      <c r="F33" s="300">
        <f>SUM(F22,F28,F32)</f>
        <v>278653</v>
      </c>
      <c r="G33" s="230">
        <f>SUM(G22,G28,G32)</f>
        <v>590502</v>
      </c>
      <c r="H33" s="282">
        <f>SUM(H22,H28,H32)</f>
        <v>493794</v>
      </c>
      <c r="I33" s="282">
        <v>0</v>
      </c>
      <c r="J33" s="282">
        <v>0</v>
      </c>
      <c r="K33" s="282">
        <v>0</v>
      </c>
      <c r="L33" s="282">
        <v>0</v>
      </c>
      <c r="M33" s="282">
        <v>0</v>
      </c>
      <c r="N33" s="282">
        <v>0</v>
      </c>
      <c r="O33" s="279">
        <f>SUM(O22,O28,O32)</f>
        <v>3744606</v>
      </c>
    </row>
    <row r="34" spans="2:15" ht="13.5" thickBot="1" x14ac:dyDescent="0.25">
      <c r="B34" s="227" t="s">
        <v>162</v>
      </c>
      <c r="C34" s="229">
        <v>39</v>
      </c>
      <c r="D34" s="229">
        <v>21</v>
      </c>
      <c r="E34" s="229">
        <v>23</v>
      </c>
      <c r="F34" s="229">
        <v>15</v>
      </c>
      <c r="G34" s="229">
        <v>31</v>
      </c>
      <c r="H34" s="280">
        <v>25</v>
      </c>
      <c r="I34" s="280">
        <v>0</v>
      </c>
      <c r="J34" s="280">
        <v>0</v>
      </c>
      <c r="K34" s="280">
        <v>0</v>
      </c>
      <c r="L34" s="280">
        <v>0</v>
      </c>
      <c r="M34" s="280">
        <v>0</v>
      </c>
      <c r="N34" s="280">
        <v>0</v>
      </c>
      <c r="O34" s="281">
        <f>SUM(C34:N34)</f>
        <v>154</v>
      </c>
    </row>
    <row r="35" spans="2:15" ht="14.25" x14ac:dyDescent="0.2">
      <c r="E35" s="1"/>
      <c r="I35" s="56"/>
      <c r="J35" s="56"/>
      <c r="K35" s="56"/>
    </row>
  </sheetData>
  <sheetProtection algorithmName="SHA-512" hashValue="tU1Wu77napN/iJD7Akl6NLT2qT+fg/vKwve/12XhXhfQVchgPKHFV9xfdCG93WH7uvnIAw8VFLWktf5TomRcJg==" saltValue="774fnAyRXWPcq8esS2RpSw==" spinCount="100000" sheet="1" formatCells="0" formatColumns="0" formatRows="0" insertColumns="0" insertRows="0" insertHyperlinks="0" deleteColumns="0" deleteRows="0" sort="0" autoFilter="0" pivotTables="0"/>
  <mergeCells count="3">
    <mergeCell ref="A6:P7"/>
    <mergeCell ref="A8:P9"/>
    <mergeCell ref="C11:N1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3DDF-9C87-43EF-A1F2-BED3F95F1424}">
  <dimension ref="A1:Q50"/>
  <sheetViews>
    <sheetView showGridLines="0" showRowColHeaders="0" zoomScale="150" zoomScaleNormal="150" workbookViewId="0"/>
  </sheetViews>
  <sheetFormatPr baseColWidth="10" defaultRowHeight="12.75" x14ac:dyDescent="0.2"/>
  <cols>
    <col min="2" max="2" width="9.140625" customWidth="1"/>
    <col min="3" max="3" width="13.42578125" customWidth="1"/>
    <col min="4" max="15" width="7.42578125" customWidth="1"/>
  </cols>
  <sheetData>
    <row r="1" spans="1:17" ht="14.25" x14ac:dyDescent="0.2">
      <c r="G1" s="29"/>
      <c r="H1" s="29"/>
      <c r="I1" s="29"/>
      <c r="J1" s="56"/>
    </row>
    <row r="2" spans="1:17" ht="14.25" x14ac:dyDescent="0.2">
      <c r="G2" s="29"/>
      <c r="H2" s="29"/>
      <c r="I2" s="29"/>
      <c r="J2" s="56"/>
    </row>
    <row r="3" spans="1:17" ht="14.25" x14ac:dyDescent="0.2">
      <c r="G3" s="29"/>
      <c r="H3" s="29"/>
      <c r="I3" s="29"/>
      <c r="J3" s="56"/>
    </row>
    <row r="4" spans="1:17" ht="14.25" customHeight="1" x14ac:dyDescent="0.2">
      <c r="A4" s="369" t="s">
        <v>54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</row>
    <row r="5" spans="1:17" ht="9.9499999999999993" customHeight="1" x14ac:dyDescent="0.2">
      <c r="A5" s="369"/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69"/>
    </row>
    <row r="6" spans="1:17" ht="12.95" customHeight="1" x14ac:dyDescent="0.2">
      <c r="A6" s="369" t="s">
        <v>232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</row>
    <row r="7" spans="1:17" ht="12.95" customHeight="1" x14ac:dyDescent="0.2">
      <c r="A7" s="369"/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</row>
    <row r="8" spans="1:17" ht="12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5" thickBot="1" x14ac:dyDescent="0.25">
      <c r="A9" s="21"/>
      <c r="B9" s="21"/>
      <c r="C9" s="21"/>
      <c r="D9" s="21"/>
      <c r="E9" s="21"/>
      <c r="F9" s="21"/>
      <c r="G9" s="56"/>
      <c r="H9" s="56"/>
      <c r="I9" s="56"/>
      <c r="J9" s="56"/>
    </row>
    <row r="10" spans="1:17" ht="15" customHeight="1" thickBot="1" x14ac:dyDescent="0.25">
      <c r="A10" s="30"/>
      <c r="B10" s="30"/>
      <c r="D10" s="383" t="s">
        <v>4</v>
      </c>
      <c r="E10" s="384"/>
      <c r="F10" s="384"/>
      <c r="G10" s="384"/>
      <c r="H10" s="384"/>
      <c r="I10" s="384"/>
      <c r="J10" s="384"/>
      <c r="K10" s="384"/>
      <c r="L10" s="384"/>
      <c r="M10" s="384"/>
      <c r="N10" s="384"/>
      <c r="O10" s="385"/>
    </row>
    <row r="11" spans="1:17" ht="13.5" thickBot="1" x14ac:dyDescent="0.25">
      <c r="A11" s="208"/>
      <c r="B11" s="208"/>
      <c r="C11" s="210" t="s">
        <v>64</v>
      </c>
      <c r="D11" s="211" t="s">
        <v>144</v>
      </c>
      <c r="E11" s="216" t="s">
        <v>145</v>
      </c>
      <c r="F11" s="216" t="s">
        <v>146</v>
      </c>
      <c r="G11" s="216" t="s">
        <v>147</v>
      </c>
      <c r="H11" s="216" t="s">
        <v>148</v>
      </c>
      <c r="I11" s="216" t="s">
        <v>149</v>
      </c>
      <c r="J11" s="216" t="s">
        <v>150</v>
      </c>
      <c r="K11" s="216" t="s">
        <v>151</v>
      </c>
      <c r="L11" s="216" t="s">
        <v>152</v>
      </c>
      <c r="M11" s="216" t="s">
        <v>153</v>
      </c>
      <c r="N11" s="216" t="s">
        <v>154</v>
      </c>
      <c r="O11" s="216" t="s">
        <v>155</v>
      </c>
      <c r="P11" s="217" t="s">
        <v>9</v>
      </c>
    </row>
    <row r="12" spans="1:17" x14ac:dyDescent="0.2">
      <c r="A12" s="208"/>
      <c r="B12" s="208"/>
      <c r="C12" s="214" t="s">
        <v>135</v>
      </c>
      <c r="D12" s="269">
        <v>423515</v>
      </c>
      <c r="E12" s="212">
        <v>178289</v>
      </c>
      <c r="F12" s="253">
        <v>61902</v>
      </c>
      <c r="G12" s="283">
        <v>0</v>
      </c>
      <c r="H12" s="253">
        <v>44338</v>
      </c>
      <c r="I12" s="253">
        <v>10783</v>
      </c>
      <c r="J12" s="253">
        <v>0</v>
      </c>
      <c r="K12" s="253">
        <v>0</v>
      </c>
      <c r="L12" s="253">
        <v>0</v>
      </c>
      <c r="M12" s="253">
        <v>0</v>
      </c>
      <c r="N12" s="253">
        <v>0</v>
      </c>
      <c r="O12" s="253">
        <v>0</v>
      </c>
      <c r="P12" s="254">
        <f t="shared" ref="P12:P38" si="0">SUM(D12:O12)</f>
        <v>718827</v>
      </c>
    </row>
    <row r="13" spans="1:17" x14ac:dyDescent="0.2">
      <c r="A13" s="209"/>
      <c r="B13" s="209"/>
      <c r="C13" s="214" t="s">
        <v>60</v>
      </c>
      <c r="D13" s="270">
        <v>22880</v>
      </c>
      <c r="E13" s="213">
        <v>0</v>
      </c>
      <c r="F13" s="255">
        <v>0</v>
      </c>
      <c r="G13" s="283">
        <v>0</v>
      </c>
      <c r="H13" s="255">
        <v>0</v>
      </c>
      <c r="I13" s="255">
        <v>0</v>
      </c>
      <c r="J13" s="255">
        <v>0</v>
      </c>
      <c r="K13" s="255">
        <v>0</v>
      </c>
      <c r="L13" s="255">
        <v>0</v>
      </c>
      <c r="M13" s="255">
        <v>0</v>
      </c>
      <c r="N13" s="255">
        <v>0</v>
      </c>
      <c r="O13" s="255">
        <v>0</v>
      </c>
      <c r="P13" s="256">
        <f t="shared" si="0"/>
        <v>22880</v>
      </c>
    </row>
    <row r="14" spans="1:17" x14ac:dyDescent="0.2">
      <c r="A14" s="208"/>
      <c r="B14" s="208"/>
      <c r="C14" s="214" t="s">
        <v>219</v>
      </c>
      <c r="D14" s="270">
        <v>0</v>
      </c>
      <c r="E14" s="213">
        <v>0</v>
      </c>
      <c r="F14" s="255">
        <v>0</v>
      </c>
      <c r="G14" s="283">
        <v>0</v>
      </c>
      <c r="H14" s="255">
        <v>9500</v>
      </c>
      <c r="I14" s="255">
        <v>0</v>
      </c>
      <c r="J14" s="255">
        <v>0</v>
      </c>
      <c r="K14" s="255">
        <v>0</v>
      </c>
      <c r="L14" s="255">
        <v>0</v>
      </c>
      <c r="M14" s="255">
        <v>0</v>
      </c>
      <c r="N14" s="255">
        <v>0</v>
      </c>
      <c r="O14" s="255">
        <v>0</v>
      </c>
      <c r="P14" s="256">
        <f t="shared" si="0"/>
        <v>9500</v>
      </c>
    </row>
    <row r="15" spans="1:17" x14ac:dyDescent="0.2">
      <c r="A15" s="208"/>
      <c r="B15" s="208"/>
      <c r="C15" s="214" t="s">
        <v>134</v>
      </c>
      <c r="D15" s="270">
        <v>142867</v>
      </c>
      <c r="E15" s="213">
        <v>47700</v>
      </c>
      <c r="F15" s="255">
        <v>0</v>
      </c>
      <c r="G15" s="283">
        <v>0</v>
      </c>
      <c r="H15" s="255">
        <v>0</v>
      </c>
      <c r="I15" s="255">
        <v>0</v>
      </c>
      <c r="J15" s="255">
        <v>0</v>
      </c>
      <c r="K15" s="255">
        <v>0</v>
      </c>
      <c r="L15" s="255">
        <v>0</v>
      </c>
      <c r="M15" s="255">
        <v>0</v>
      </c>
      <c r="N15" s="255">
        <v>0</v>
      </c>
      <c r="O15" s="255">
        <v>0</v>
      </c>
      <c r="P15" s="256">
        <f t="shared" si="0"/>
        <v>190567</v>
      </c>
    </row>
    <row r="16" spans="1:17" x14ac:dyDescent="0.2">
      <c r="A16" s="208"/>
      <c r="B16" s="208"/>
      <c r="C16" s="214" t="s">
        <v>61</v>
      </c>
      <c r="D16" s="270">
        <v>93730</v>
      </c>
      <c r="E16" s="213">
        <v>30000</v>
      </c>
      <c r="F16" s="255">
        <v>90866</v>
      </c>
      <c r="G16" s="283">
        <v>0</v>
      </c>
      <c r="H16" s="255">
        <v>23652</v>
      </c>
      <c r="I16" s="255">
        <v>44895</v>
      </c>
      <c r="J16" s="255">
        <v>0</v>
      </c>
      <c r="K16" s="255">
        <v>0</v>
      </c>
      <c r="L16" s="255">
        <v>0</v>
      </c>
      <c r="M16" s="255">
        <v>0</v>
      </c>
      <c r="N16" s="255">
        <v>0</v>
      </c>
      <c r="O16" s="255">
        <v>0</v>
      </c>
      <c r="P16" s="256">
        <f t="shared" si="0"/>
        <v>283143</v>
      </c>
    </row>
    <row r="17" spans="1:16" x14ac:dyDescent="0.2">
      <c r="A17" s="208"/>
      <c r="B17" s="208"/>
      <c r="C17" s="214" t="s">
        <v>196</v>
      </c>
      <c r="D17" s="270">
        <v>0</v>
      </c>
      <c r="E17" s="213">
        <v>0</v>
      </c>
      <c r="F17" s="255">
        <v>0</v>
      </c>
      <c r="G17" s="283">
        <v>34440</v>
      </c>
      <c r="H17" s="255">
        <v>42078</v>
      </c>
      <c r="I17" s="255">
        <v>0</v>
      </c>
      <c r="J17" s="255">
        <v>0</v>
      </c>
      <c r="K17" s="255">
        <v>0</v>
      </c>
      <c r="L17" s="255">
        <v>0</v>
      </c>
      <c r="M17" s="255">
        <v>0</v>
      </c>
      <c r="N17" s="255">
        <v>0</v>
      </c>
      <c r="O17" s="255">
        <v>0</v>
      </c>
      <c r="P17" s="256">
        <f t="shared" si="0"/>
        <v>76518</v>
      </c>
    </row>
    <row r="18" spans="1:16" x14ac:dyDescent="0.2">
      <c r="A18" s="208"/>
      <c r="B18" s="208"/>
      <c r="C18" s="214" t="s">
        <v>157</v>
      </c>
      <c r="D18" s="270">
        <v>0</v>
      </c>
      <c r="E18" s="213">
        <v>22618</v>
      </c>
      <c r="F18" s="255">
        <v>0</v>
      </c>
      <c r="G18" s="283">
        <v>0</v>
      </c>
      <c r="H18" s="255">
        <v>0</v>
      </c>
      <c r="I18" s="255">
        <v>0</v>
      </c>
      <c r="J18" s="255">
        <v>0</v>
      </c>
      <c r="K18" s="255">
        <v>0</v>
      </c>
      <c r="L18" s="255">
        <v>0</v>
      </c>
      <c r="M18" s="255">
        <v>0</v>
      </c>
      <c r="N18" s="255">
        <v>0</v>
      </c>
      <c r="O18" s="255">
        <v>0</v>
      </c>
      <c r="P18" s="256">
        <f t="shared" si="0"/>
        <v>22618</v>
      </c>
    </row>
    <row r="19" spans="1:16" x14ac:dyDescent="0.2">
      <c r="A19" s="208"/>
      <c r="B19" s="208"/>
      <c r="C19" s="214" t="s">
        <v>136</v>
      </c>
      <c r="D19" s="270">
        <v>54570</v>
      </c>
      <c r="E19" s="213">
        <v>0</v>
      </c>
      <c r="F19" s="255">
        <v>0</v>
      </c>
      <c r="G19" s="283">
        <v>0</v>
      </c>
      <c r="H19" s="255">
        <v>0</v>
      </c>
      <c r="I19" s="255">
        <v>0</v>
      </c>
      <c r="J19" s="255">
        <v>0</v>
      </c>
      <c r="K19" s="255">
        <v>0</v>
      </c>
      <c r="L19" s="255">
        <v>0</v>
      </c>
      <c r="M19" s="255">
        <v>0</v>
      </c>
      <c r="N19" s="255">
        <v>0</v>
      </c>
      <c r="O19" s="255">
        <v>0</v>
      </c>
      <c r="P19" s="256">
        <f t="shared" si="0"/>
        <v>54570</v>
      </c>
    </row>
    <row r="20" spans="1:16" x14ac:dyDescent="0.2">
      <c r="A20" s="208"/>
      <c r="B20" s="208"/>
      <c r="C20" s="214" t="s">
        <v>121</v>
      </c>
      <c r="D20" s="270">
        <v>48963</v>
      </c>
      <c r="E20" s="213">
        <v>73044</v>
      </c>
      <c r="F20" s="255">
        <v>65510</v>
      </c>
      <c r="G20" s="283">
        <v>51359</v>
      </c>
      <c r="H20" s="255">
        <v>171495</v>
      </c>
      <c r="I20" s="255">
        <v>283924</v>
      </c>
      <c r="J20" s="255">
        <v>0</v>
      </c>
      <c r="K20" s="255">
        <v>0</v>
      </c>
      <c r="L20" s="255">
        <v>0</v>
      </c>
      <c r="M20" s="255">
        <v>0</v>
      </c>
      <c r="N20" s="255">
        <v>0</v>
      </c>
      <c r="O20" s="255">
        <v>0</v>
      </c>
      <c r="P20" s="256">
        <f t="shared" si="0"/>
        <v>694295</v>
      </c>
    </row>
    <row r="21" spans="1:16" x14ac:dyDescent="0.2">
      <c r="A21" s="208"/>
      <c r="B21" s="208"/>
      <c r="C21" s="214" t="s">
        <v>141</v>
      </c>
      <c r="D21" s="270">
        <v>26252</v>
      </c>
      <c r="E21" s="213">
        <v>28300</v>
      </c>
      <c r="F21" s="255">
        <v>0</v>
      </c>
      <c r="G21" s="283">
        <v>0</v>
      </c>
      <c r="H21" s="255">
        <v>11997</v>
      </c>
      <c r="I21" s="255">
        <v>0</v>
      </c>
      <c r="J21" s="255">
        <v>0</v>
      </c>
      <c r="K21" s="255">
        <v>0</v>
      </c>
      <c r="L21" s="255">
        <v>0</v>
      </c>
      <c r="M21" s="255">
        <v>0</v>
      </c>
      <c r="N21" s="255">
        <v>0</v>
      </c>
      <c r="O21" s="255">
        <v>0</v>
      </c>
      <c r="P21" s="256">
        <f t="shared" si="0"/>
        <v>66549</v>
      </c>
    </row>
    <row r="22" spans="1:16" x14ac:dyDescent="0.2">
      <c r="A22" s="208"/>
      <c r="B22" s="208"/>
      <c r="C22" s="214" t="s">
        <v>180</v>
      </c>
      <c r="D22" s="270">
        <v>0</v>
      </c>
      <c r="E22" s="213">
        <v>0</v>
      </c>
      <c r="F22" s="255">
        <v>51920</v>
      </c>
      <c r="G22" s="283">
        <v>0</v>
      </c>
      <c r="H22" s="255">
        <v>0</v>
      </c>
      <c r="I22" s="255">
        <v>0</v>
      </c>
      <c r="J22" s="255">
        <v>0</v>
      </c>
      <c r="K22" s="255">
        <v>0</v>
      </c>
      <c r="L22" s="255">
        <v>0</v>
      </c>
      <c r="M22" s="255">
        <v>0</v>
      </c>
      <c r="N22" s="255">
        <v>0</v>
      </c>
      <c r="O22" s="255">
        <v>0</v>
      </c>
      <c r="P22" s="256">
        <f t="shared" si="0"/>
        <v>51920</v>
      </c>
    </row>
    <row r="23" spans="1:16" x14ac:dyDescent="0.2">
      <c r="A23" s="208"/>
      <c r="B23" s="208"/>
      <c r="C23" s="214" t="s">
        <v>179</v>
      </c>
      <c r="D23" s="270">
        <v>0</v>
      </c>
      <c r="E23" s="213">
        <v>0</v>
      </c>
      <c r="F23" s="255">
        <v>6750</v>
      </c>
      <c r="G23" s="283">
        <v>0</v>
      </c>
      <c r="H23" s="255">
        <v>0</v>
      </c>
      <c r="I23" s="255">
        <v>0</v>
      </c>
      <c r="J23" s="255">
        <v>0</v>
      </c>
      <c r="K23" s="255">
        <v>0</v>
      </c>
      <c r="L23" s="255">
        <v>0</v>
      </c>
      <c r="M23" s="255">
        <v>0</v>
      </c>
      <c r="N23" s="255">
        <v>0</v>
      </c>
      <c r="O23" s="255">
        <v>0</v>
      </c>
      <c r="P23" s="256">
        <f t="shared" si="0"/>
        <v>6750</v>
      </c>
    </row>
    <row r="24" spans="1:16" x14ac:dyDescent="0.2">
      <c r="A24" s="208"/>
      <c r="B24" s="208"/>
      <c r="C24" s="214" t="s">
        <v>218</v>
      </c>
      <c r="D24" s="270">
        <v>0</v>
      </c>
      <c r="E24" s="213">
        <v>0</v>
      </c>
      <c r="F24" s="255">
        <v>0</v>
      </c>
      <c r="G24" s="283">
        <v>0</v>
      </c>
      <c r="H24" s="255">
        <v>53760</v>
      </c>
      <c r="I24" s="255">
        <v>33000</v>
      </c>
      <c r="J24" s="255">
        <v>0</v>
      </c>
      <c r="K24" s="255">
        <v>0</v>
      </c>
      <c r="L24" s="255">
        <v>0</v>
      </c>
      <c r="M24" s="255">
        <v>0</v>
      </c>
      <c r="N24" s="255">
        <v>0</v>
      </c>
      <c r="O24" s="255">
        <v>0</v>
      </c>
      <c r="P24" s="256">
        <f t="shared" si="0"/>
        <v>86760</v>
      </c>
    </row>
    <row r="25" spans="1:16" x14ac:dyDescent="0.2">
      <c r="A25" s="208"/>
      <c r="B25" s="208"/>
      <c r="C25" s="215" t="s">
        <v>142</v>
      </c>
      <c r="D25" s="270">
        <v>17352</v>
      </c>
      <c r="E25" s="213">
        <v>0</v>
      </c>
      <c r="F25" s="255">
        <v>0</v>
      </c>
      <c r="G25" s="283">
        <v>0</v>
      </c>
      <c r="H25" s="255">
        <v>19480</v>
      </c>
      <c r="I25" s="255">
        <v>0</v>
      </c>
      <c r="J25" s="255">
        <v>0</v>
      </c>
      <c r="K25" s="255">
        <v>0</v>
      </c>
      <c r="L25" s="255">
        <v>0</v>
      </c>
      <c r="M25" s="255">
        <v>0</v>
      </c>
      <c r="N25" s="255">
        <v>0</v>
      </c>
      <c r="O25" s="255">
        <v>0</v>
      </c>
      <c r="P25" s="256">
        <f t="shared" si="0"/>
        <v>36832</v>
      </c>
    </row>
    <row r="26" spans="1:16" x14ac:dyDescent="0.2">
      <c r="A26" s="208"/>
      <c r="B26" s="208"/>
      <c r="C26" s="215" t="s">
        <v>139</v>
      </c>
      <c r="D26" s="270">
        <v>29112</v>
      </c>
      <c r="E26" s="213">
        <v>0</v>
      </c>
      <c r="F26" s="255">
        <v>0</v>
      </c>
      <c r="G26" s="283">
        <v>0</v>
      </c>
      <c r="H26" s="255">
        <v>37409</v>
      </c>
      <c r="I26" s="255">
        <v>22771</v>
      </c>
      <c r="J26" s="255">
        <v>0</v>
      </c>
      <c r="K26" s="255">
        <v>0</v>
      </c>
      <c r="L26" s="255">
        <v>0</v>
      </c>
      <c r="M26" s="255">
        <v>0</v>
      </c>
      <c r="N26" s="255">
        <v>0</v>
      </c>
      <c r="O26" s="255">
        <v>0</v>
      </c>
      <c r="P26" s="256">
        <f t="shared" si="0"/>
        <v>89292</v>
      </c>
    </row>
    <row r="27" spans="1:16" x14ac:dyDescent="0.2">
      <c r="A27" s="208"/>
      <c r="B27" s="208"/>
      <c r="C27" s="215" t="s">
        <v>133</v>
      </c>
      <c r="D27" s="270">
        <v>11000</v>
      </c>
      <c r="E27" s="213">
        <v>11000</v>
      </c>
      <c r="F27" s="255">
        <v>28000</v>
      </c>
      <c r="G27" s="283">
        <v>13498</v>
      </c>
      <c r="H27" s="255">
        <v>10000</v>
      </c>
      <c r="I27" s="255">
        <v>0</v>
      </c>
      <c r="J27" s="255">
        <v>0</v>
      </c>
      <c r="K27" s="255">
        <v>0</v>
      </c>
      <c r="L27" s="255">
        <v>0</v>
      </c>
      <c r="M27" s="255">
        <v>0</v>
      </c>
      <c r="N27" s="255">
        <v>0</v>
      </c>
      <c r="O27" s="255">
        <v>0</v>
      </c>
      <c r="P27" s="256">
        <f t="shared" si="0"/>
        <v>73498</v>
      </c>
    </row>
    <row r="28" spans="1:16" x14ac:dyDescent="0.2">
      <c r="A28" s="208"/>
      <c r="B28" s="208"/>
      <c r="C28" s="215" t="s">
        <v>130</v>
      </c>
      <c r="D28" s="270">
        <v>20927</v>
      </c>
      <c r="E28" s="213">
        <v>48424</v>
      </c>
      <c r="F28" s="255">
        <v>22615</v>
      </c>
      <c r="G28" s="283">
        <v>0</v>
      </c>
      <c r="H28" s="255">
        <v>0</v>
      </c>
      <c r="I28" s="255">
        <v>24200</v>
      </c>
      <c r="J28" s="255">
        <v>0</v>
      </c>
      <c r="K28" s="255">
        <v>0</v>
      </c>
      <c r="L28" s="255">
        <v>0</v>
      </c>
      <c r="M28" s="255">
        <v>0</v>
      </c>
      <c r="N28" s="255">
        <v>0</v>
      </c>
      <c r="O28" s="255">
        <v>0</v>
      </c>
      <c r="P28" s="256">
        <f t="shared" si="0"/>
        <v>116166</v>
      </c>
    </row>
    <row r="29" spans="1:16" x14ac:dyDescent="0.2">
      <c r="A29" s="208"/>
      <c r="B29" s="208"/>
      <c r="C29" s="215" t="s">
        <v>138</v>
      </c>
      <c r="D29" s="270">
        <v>55770</v>
      </c>
      <c r="E29" s="213">
        <v>0</v>
      </c>
      <c r="F29" s="255">
        <v>0</v>
      </c>
      <c r="G29" s="283">
        <v>0</v>
      </c>
      <c r="H29" s="255">
        <v>0</v>
      </c>
      <c r="I29" s="255">
        <v>0</v>
      </c>
      <c r="J29" s="255">
        <v>0</v>
      </c>
      <c r="K29" s="255">
        <v>0</v>
      </c>
      <c r="L29" s="255">
        <v>0</v>
      </c>
      <c r="M29" s="255">
        <v>0</v>
      </c>
      <c r="N29" s="255">
        <v>0</v>
      </c>
      <c r="O29" s="255">
        <v>0</v>
      </c>
      <c r="P29" s="256">
        <f t="shared" si="0"/>
        <v>55770</v>
      </c>
    </row>
    <row r="30" spans="1:16" x14ac:dyDescent="0.2">
      <c r="A30" s="208"/>
      <c r="B30" s="208"/>
      <c r="C30" s="223" t="s">
        <v>198</v>
      </c>
      <c r="D30" s="270">
        <v>0</v>
      </c>
      <c r="E30" s="213">
        <v>0</v>
      </c>
      <c r="F30" s="255">
        <v>0</v>
      </c>
      <c r="G30" s="283">
        <v>10000</v>
      </c>
      <c r="H30" s="255">
        <v>0</v>
      </c>
      <c r="I30" s="255">
        <v>0</v>
      </c>
      <c r="J30" s="255">
        <v>0</v>
      </c>
      <c r="K30" s="255">
        <v>0</v>
      </c>
      <c r="L30" s="255">
        <v>0</v>
      </c>
      <c r="M30" s="255">
        <v>0</v>
      </c>
      <c r="N30" s="255">
        <v>0</v>
      </c>
      <c r="O30" s="255">
        <v>0</v>
      </c>
      <c r="P30" s="256">
        <f t="shared" si="0"/>
        <v>10000</v>
      </c>
    </row>
    <row r="31" spans="1:16" x14ac:dyDescent="0.2">
      <c r="A31" s="208"/>
      <c r="B31" s="208"/>
      <c r="C31" s="215" t="s">
        <v>140</v>
      </c>
      <c r="D31" s="270">
        <v>29086</v>
      </c>
      <c r="E31" s="213">
        <v>0</v>
      </c>
      <c r="F31" s="255">
        <v>0</v>
      </c>
      <c r="G31" s="283">
        <v>0</v>
      </c>
      <c r="H31" s="255">
        <v>0</v>
      </c>
      <c r="I31" s="255">
        <v>0</v>
      </c>
      <c r="J31" s="255">
        <v>0</v>
      </c>
      <c r="K31" s="255">
        <v>0</v>
      </c>
      <c r="L31" s="255">
        <v>0</v>
      </c>
      <c r="M31" s="255">
        <v>0</v>
      </c>
      <c r="N31" s="255">
        <v>0</v>
      </c>
      <c r="O31" s="255">
        <v>0</v>
      </c>
      <c r="P31" s="256">
        <f t="shared" si="0"/>
        <v>29086</v>
      </c>
    </row>
    <row r="32" spans="1:16" x14ac:dyDescent="0.2">
      <c r="A32" s="208"/>
      <c r="B32" s="208"/>
      <c r="C32" s="215" t="s">
        <v>119</v>
      </c>
      <c r="D32" s="270">
        <v>20338</v>
      </c>
      <c r="E32" s="213">
        <v>0</v>
      </c>
      <c r="F32" s="255">
        <v>34274</v>
      </c>
      <c r="G32" s="283">
        <v>0</v>
      </c>
      <c r="H32" s="255">
        <v>39803</v>
      </c>
      <c r="I32" s="255">
        <v>6000</v>
      </c>
      <c r="J32" s="255">
        <v>0</v>
      </c>
      <c r="K32" s="255">
        <v>0</v>
      </c>
      <c r="L32" s="255">
        <v>0</v>
      </c>
      <c r="M32" s="255">
        <v>0</v>
      </c>
      <c r="N32" s="255">
        <v>0</v>
      </c>
      <c r="O32" s="255">
        <v>0</v>
      </c>
      <c r="P32" s="256">
        <f t="shared" si="0"/>
        <v>100415</v>
      </c>
    </row>
    <row r="33" spans="1:16" x14ac:dyDescent="0.2">
      <c r="A33" s="208"/>
      <c r="B33" s="208"/>
      <c r="C33" s="215" t="s">
        <v>257</v>
      </c>
      <c r="D33" s="270">
        <v>0</v>
      </c>
      <c r="E33" s="213">
        <v>0</v>
      </c>
      <c r="F33" s="255">
        <v>0</v>
      </c>
      <c r="G33" s="283">
        <v>0</v>
      </c>
      <c r="H33" s="255">
        <v>0</v>
      </c>
      <c r="I33" s="255">
        <v>9214</v>
      </c>
      <c r="J33" s="255">
        <v>0</v>
      </c>
      <c r="K33" s="255">
        <v>0</v>
      </c>
      <c r="L33" s="255">
        <v>0</v>
      </c>
      <c r="M33" s="255">
        <v>0</v>
      </c>
      <c r="N33" s="255">
        <v>0</v>
      </c>
      <c r="O33" s="255">
        <v>0</v>
      </c>
      <c r="P33" s="256">
        <f t="shared" si="0"/>
        <v>9214</v>
      </c>
    </row>
    <row r="34" spans="1:16" x14ac:dyDescent="0.2">
      <c r="A34" s="208"/>
      <c r="B34" s="208"/>
      <c r="C34" s="215" t="s">
        <v>249</v>
      </c>
      <c r="D34" s="270">
        <v>0</v>
      </c>
      <c r="E34" s="213">
        <v>0</v>
      </c>
      <c r="F34" s="255">
        <v>0</v>
      </c>
      <c r="G34" s="283">
        <v>0</v>
      </c>
      <c r="H34" s="255">
        <v>0</v>
      </c>
      <c r="I34" s="255">
        <v>12229</v>
      </c>
      <c r="J34" s="255"/>
      <c r="K34" s="255"/>
      <c r="L34" s="255"/>
      <c r="M34" s="255"/>
      <c r="N34" s="255"/>
      <c r="O34" s="255"/>
      <c r="P34" s="256">
        <f>SUM(D34:O34)</f>
        <v>12229</v>
      </c>
    </row>
    <row r="35" spans="1:16" x14ac:dyDescent="0.2">
      <c r="A35" s="208"/>
      <c r="B35" s="208"/>
      <c r="C35" s="215" t="s">
        <v>143</v>
      </c>
      <c r="D35" s="270">
        <v>20680</v>
      </c>
      <c r="E35" s="213">
        <v>0</v>
      </c>
      <c r="F35" s="255">
        <v>18762</v>
      </c>
      <c r="G35" s="349">
        <v>0</v>
      </c>
      <c r="H35" s="255">
        <v>18859</v>
      </c>
      <c r="I35" s="255">
        <v>0</v>
      </c>
      <c r="J35" s="255">
        <v>0</v>
      </c>
      <c r="K35" s="255">
        <v>0</v>
      </c>
      <c r="L35" s="255">
        <v>0</v>
      </c>
      <c r="M35" s="255">
        <v>0</v>
      </c>
      <c r="N35" s="255">
        <v>0</v>
      </c>
      <c r="O35" s="255">
        <v>0</v>
      </c>
      <c r="P35" s="256">
        <f t="shared" si="0"/>
        <v>58301</v>
      </c>
    </row>
    <row r="36" spans="1:16" x14ac:dyDescent="0.2">
      <c r="A36" s="208"/>
      <c r="B36" s="208"/>
      <c r="C36" s="223" t="s">
        <v>137</v>
      </c>
      <c r="D36" s="269">
        <v>71934</v>
      </c>
      <c r="E36" s="212">
        <v>0</v>
      </c>
      <c r="F36" s="253">
        <v>21855</v>
      </c>
      <c r="G36" s="283">
        <v>23051</v>
      </c>
      <c r="H36" s="253">
        <v>39407</v>
      </c>
      <c r="I36" s="253">
        <v>0</v>
      </c>
      <c r="J36" s="253">
        <v>0</v>
      </c>
      <c r="K36" s="253">
        <v>0</v>
      </c>
      <c r="L36" s="253">
        <v>0</v>
      </c>
      <c r="M36" s="253">
        <v>0</v>
      </c>
      <c r="N36" s="253">
        <v>0</v>
      </c>
      <c r="O36" s="253">
        <v>0</v>
      </c>
      <c r="P36" s="254">
        <f t="shared" si="0"/>
        <v>156247</v>
      </c>
    </row>
    <row r="37" spans="1:16" x14ac:dyDescent="0.2">
      <c r="A37" s="208"/>
      <c r="B37" s="208"/>
      <c r="C37" s="221" t="s">
        <v>241</v>
      </c>
      <c r="D37" s="270">
        <v>0</v>
      </c>
      <c r="E37" s="213">
        <v>0</v>
      </c>
      <c r="F37" s="255">
        <v>0</v>
      </c>
      <c r="G37" s="349">
        <v>0</v>
      </c>
      <c r="H37" s="255">
        <v>0</v>
      </c>
      <c r="I37" s="255">
        <v>29500</v>
      </c>
      <c r="J37" s="255">
        <v>0</v>
      </c>
      <c r="K37" s="255">
        <v>0</v>
      </c>
      <c r="L37" s="255">
        <v>0</v>
      </c>
      <c r="M37" s="255"/>
      <c r="N37" s="255">
        <v>0</v>
      </c>
      <c r="O37" s="255">
        <v>0</v>
      </c>
      <c r="P37" s="256">
        <f>SUM(D37:O37)</f>
        <v>29500</v>
      </c>
    </row>
    <row r="38" spans="1:16" ht="13.5" thickBot="1" x14ac:dyDescent="0.25">
      <c r="A38" s="208"/>
      <c r="B38" s="208"/>
      <c r="C38" s="348" t="s">
        <v>114</v>
      </c>
      <c r="D38" s="350">
        <v>115799</v>
      </c>
      <c r="E38" s="344">
        <v>139133</v>
      </c>
      <c r="F38" s="345">
        <v>170081</v>
      </c>
      <c r="G38" s="351">
        <v>97493</v>
      </c>
      <c r="H38" s="262">
        <v>45323</v>
      </c>
      <c r="I38" s="262">
        <v>0</v>
      </c>
      <c r="J38" s="262">
        <v>0</v>
      </c>
      <c r="K38" s="262">
        <v>0</v>
      </c>
      <c r="L38" s="262">
        <v>0</v>
      </c>
      <c r="M38" s="262">
        <v>0</v>
      </c>
      <c r="N38" s="262">
        <v>0</v>
      </c>
      <c r="O38" s="262">
        <v>0</v>
      </c>
      <c r="P38" s="263">
        <f t="shared" si="0"/>
        <v>567829</v>
      </c>
    </row>
    <row r="39" spans="1:16" ht="13.5" thickBot="1" x14ac:dyDescent="0.25">
      <c r="C39" s="218" t="s">
        <v>9</v>
      </c>
      <c r="D39" s="219">
        <f t="shared" ref="D39:O39" si="1">SUM(D12:D38)</f>
        <v>1204775</v>
      </c>
      <c r="E39" s="224">
        <f t="shared" si="1"/>
        <v>578508</v>
      </c>
      <c r="F39" s="224">
        <f t="shared" si="1"/>
        <v>572535</v>
      </c>
      <c r="G39" s="224">
        <f t="shared" si="1"/>
        <v>229841</v>
      </c>
      <c r="H39" s="224">
        <f t="shared" si="1"/>
        <v>567101</v>
      </c>
      <c r="I39" s="224">
        <f t="shared" si="1"/>
        <v>476516</v>
      </c>
      <c r="J39" s="224">
        <f t="shared" si="1"/>
        <v>0</v>
      </c>
      <c r="K39" s="224">
        <f t="shared" si="1"/>
        <v>0</v>
      </c>
      <c r="L39" s="224">
        <f t="shared" si="1"/>
        <v>0</v>
      </c>
      <c r="M39" s="224">
        <f t="shared" si="1"/>
        <v>0</v>
      </c>
      <c r="N39" s="224">
        <f t="shared" si="1"/>
        <v>0</v>
      </c>
      <c r="O39" s="224">
        <f t="shared" si="1"/>
        <v>0</v>
      </c>
      <c r="P39" s="271">
        <f>SUM(P12:P38)</f>
        <v>3629276</v>
      </c>
    </row>
    <row r="40" spans="1:16" ht="14.25" x14ac:dyDescent="0.2">
      <c r="J40" s="56"/>
      <c r="K40" s="56"/>
      <c r="L40" s="56"/>
    </row>
    <row r="41" spans="1:16" ht="14.25" x14ac:dyDescent="0.2">
      <c r="J41" s="56"/>
      <c r="K41" s="56"/>
      <c r="L41" s="56"/>
    </row>
    <row r="42" spans="1:16" ht="14.25" x14ac:dyDescent="0.2">
      <c r="J42" s="56"/>
      <c r="K42" s="56"/>
      <c r="L42" s="56"/>
    </row>
    <row r="43" spans="1:16" ht="14.25" x14ac:dyDescent="0.2">
      <c r="J43" s="56"/>
      <c r="K43" s="56"/>
      <c r="L43" s="56"/>
    </row>
    <row r="44" spans="1:16" ht="14.25" x14ac:dyDescent="0.2">
      <c r="J44" s="56"/>
      <c r="K44" s="56"/>
      <c r="L44" s="56"/>
    </row>
    <row r="45" spans="1:16" ht="14.25" x14ac:dyDescent="0.2">
      <c r="J45" s="56"/>
      <c r="K45" s="56"/>
      <c r="L45" s="56"/>
    </row>
    <row r="46" spans="1:16" ht="14.25" x14ac:dyDescent="0.2">
      <c r="J46" s="56"/>
      <c r="K46" s="56"/>
      <c r="L46" s="56"/>
    </row>
    <row r="47" spans="1:16" ht="14.25" x14ac:dyDescent="0.2">
      <c r="J47" s="56"/>
      <c r="K47" s="56"/>
      <c r="L47" s="56"/>
    </row>
    <row r="48" spans="1:16" ht="14.25" x14ac:dyDescent="0.2">
      <c r="J48" s="56"/>
      <c r="K48" s="56"/>
      <c r="L48" s="56"/>
    </row>
    <row r="49" spans="5:12" ht="14.25" x14ac:dyDescent="0.2">
      <c r="J49" s="56"/>
      <c r="K49" s="56"/>
      <c r="L49" s="56"/>
    </row>
    <row r="50" spans="5:12" x14ac:dyDescent="0.2">
      <c r="E50" s="57"/>
    </row>
  </sheetData>
  <sheetProtection algorithmName="SHA-512" hashValue="O048O22o6cNN1iA1tXnx9jSyJrwBeuBTCFw2fTt3RalPhX3F5Q7Y0kxnhUOB/NO77z1lHgRdswDQ8RXzaBC3Tw==" saltValue="rJO/z88EtUkbWyk1NFuYQ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2:P38">
    <sortCondition ref="C11:C38"/>
  </sortState>
  <mergeCells count="3">
    <mergeCell ref="D10:O10"/>
    <mergeCell ref="A4:Q5"/>
    <mergeCell ref="A6:Q7"/>
  </mergeCells>
  <pageMargins left="0.7" right="0.7" top="0.75" bottom="0.75" header="0.3" footer="0.3"/>
  <pageSetup paperSize="9" scale="8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L19:L118"/>
  <sheetViews>
    <sheetView workbookViewId="0">
      <selection activeCell="I19" sqref="I19"/>
    </sheetView>
  </sheetViews>
  <sheetFormatPr baseColWidth="10" defaultRowHeight="12.75" x14ac:dyDescent="0.2"/>
  <cols>
    <col min="2" max="2" width="14.85546875" customWidth="1"/>
    <col min="4" max="4" width="10.5703125" customWidth="1"/>
    <col min="8" max="8" width="14.42578125" customWidth="1"/>
  </cols>
  <sheetData>
    <row r="19" spans="12:12" ht="12.75" customHeight="1" x14ac:dyDescent="0.2"/>
    <row r="24" spans="12:12" ht="12.75" customHeight="1" x14ac:dyDescent="0.2"/>
    <row r="25" spans="12:12" ht="12.75" customHeight="1" x14ac:dyDescent="0.2">
      <c r="L25" s="58"/>
    </row>
    <row r="26" spans="12:12" ht="12.75" customHeight="1" x14ac:dyDescent="0.2">
      <c r="L26" s="58"/>
    </row>
    <row r="27" spans="12:12" ht="12.75" customHeight="1" x14ac:dyDescent="0.2">
      <c r="L27" s="58"/>
    </row>
    <row r="28" spans="12:12" ht="12.75" customHeight="1" x14ac:dyDescent="0.2">
      <c r="L28" s="58"/>
    </row>
    <row r="29" spans="12:12" ht="12.75" customHeight="1" x14ac:dyDescent="0.2">
      <c r="L29" s="58"/>
    </row>
    <row r="30" spans="12:12" ht="12.75" customHeight="1" x14ac:dyDescent="0.2">
      <c r="L30" s="58"/>
    </row>
    <row r="31" spans="12:12" ht="12.75" customHeight="1" x14ac:dyDescent="0.2">
      <c r="L31" s="58"/>
    </row>
    <row r="32" spans="12:12" ht="12.75" customHeight="1" x14ac:dyDescent="0.2">
      <c r="L32" s="58"/>
    </row>
    <row r="33" spans="12:12" ht="12.75" customHeight="1" x14ac:dyDescent="0.2">
      <c r="L33" s="58"/>
    </row>
    <row r="34" spans="12:12" ht="12.75" customHeight="1" x14ac:dyDescent="0.2">
      <c r="L34" s="58"/>
    </row>
    <row r="35" spans="12:12" ht="12.75" customHeight="1" x14ac:dyDescent="0.2">
      <c r="L35" s="58"/>
    </row>
    <row r="36" spans="12:12" ht="12.75" customHeight="1" x14ac:dyDescent="0.2">
      <c r="L36" s="58"/>
    </row>
    <row r="37" spans="12:12" ht="12.75" customHeight="1" x14ac:dyDescent="0.2">
      <c r="L37" s="58"/>
    </row>
    <row r="38" spans="12:12" ht="12.75" customHeight="1" x14ac:dyDescent="0.2">
      <c r="L38" s="58"/>
    </row>
    <row r="39" spans="12:12" ht="12.75" customHeight="1" x14ac:dyDescent="0.2">
      <c r="L39" s="58"/>
    </row>
    <row r="40" spans="12:12" ht="12.75" customHeight="1" x14ac:dyDescent="0.2">
      <c r="L40" s="58"/>
    </row>
    <row r="41" spans="12:12" ht="12.75" customHeight="1" x14ac:dyDescent="0.2">
      <c r="L41" s="58"/>
    </row>
    <row r="42" spans="12:12" ht="12.75" customHeight="1" x14ac:dyDescent="0.2">
      <c r="L42" s="58"/>
    </row>
    <row r="43" spans="12:12" ht="12.75" customHeight="1" x14ac:dyDescent="0.2">
      <c r="L43" s="58"/>
    </row>
    <row r="44" spans="12:12" ht="12.75" customHeight="1" x14ac:dyDescent="0.2">
      <c r="L44" s="58"/>
    </row>
    <row r="45" spans="12:12" ht="12.75" customHeight="1" x14ac:dyDescent="0.2">
      <c r="L45" s="58"/>
    </row>
    <row r="46" spans="12:12" ht="12.75" customHeight="1" x14ac:dyDescent="0.2">
      <c r="L46" s="58"/>
    </row>
    <row r="47" spans="12:12" ht="12.75" customHeight="1" x14ac:dyDescent="0.2">
      <c r="L47" s="58"/>
    </row>
    <row r="48" spans="12:12" ht="12.75" customHeight="1" x14ac:dyDescent="0.2">
      <c r="L48" s="58"/>
    </row>
    <row r="49" spans="12:12" ht="12.75" customHeight="1" x14ac:dyDescent="0.2">
      <c r="L49" s="58"/>
    </row>
    <row r="50" spans="12:12" ht="12.75" customHeight="1" x14ac:dyDescent="0.2">
      <c r="L50" s="58"/>
    </row>
    <row r="51" spans="12:12" ht="12.75" customHeight="1" x14ac:dyDescent="0.2">
      <c r="L51" s="58"/>
    </row>
    <row r="52" spans="12:12" ht="20.100000000000001" customHeight="1" x14ac:dyDescent="0.2">
      <c r="L52" s="58"/>
    </row>
    <row r="53" spans="12:12" ht="12.95" customHeight="1" x14ac:dyDescent="0.2">
      <c r="L53" s="58"/>
    </row>
    <row r="54" spans="12:12" ht="12.95" customHeight="1" x14ac:dyDescent="0.2">
      <c r="L54" s="58"/>
    </row>
    <row r="55" spans="12:12" ht="12.95" customHeight="1" x14ac:dyDescent="0.2">
      <c r="L55" s="58"/>
    </row>
    <row r="56" spans="12:12" ht="12.95" customHeight="1" x14ac:dyDescent="0.2">
      <c r="L56" s="58"/>
    </row>
    <row r="57" spans="12:12" ht="12.95" customHeight="1" x14ac:dyDescent="0.2">
      <c r="L57" s="58"/>
    </row>
    <row r="58" spans="12:12" ht="12.95" customHeight="1" x14ac:dyDescent="0.2"/>
    <row r="59" spans="12:12" ht="12.95" customHeight="1" x14ac:dyDescent="0.2"/>
    <row r="60" spans="12:12" ht="12.95" customHeight="1" x14ac:dyDescent="0.2"/>
    <row r="61" spans="12:12" ht="12.95" customHeight="1" x14ac:dyDescent="0.2"/>
    <row r="62" spans="12:12" ht="12.95" customHeight="1" x14ac:dyDescent="0.2"/>
    <row r="63" spans="12:12" ht="12.95" customHeight="1" x14ac:dyDescent="0.2"/>
    <row r="64" spans="12:1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</sheetData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F44BDB-98A2-4A9C-9E75-B0E5DA0B7D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CARATULA</vt:lpstr>
      <vt:lpstr>GRAFICO</vt:lpstr>
      <vt:lpstr>EXPORTADO</vt:lpstr>
      <vt:lpstr>IMPORTADO</vt:lpstr>
      <vt:lpstr>TOTAL MENSUAL</vt:lpstr>
      <vt:lpstr>EMBARQUES MENSUAL</vt:lpstr>
      <vt:lpstr>PRODUCTO-DESTINO</vt:lpstr>
      <vt:lpstr>TOTALES DESTINO</vt:lpstr>
      <vt:lpstr>OPERADORES</vt:lpstr>
      <vt:lpstr>MOV.  BUQUES</vt:lpstr>
      <vt:lpstr>OPERATORIA MENSUAL x GIRO</vt:lpstr>
      <vt:lpstr>TOTAL ANUAL EXP.</vt:lpstr>
      <vt:lpstr>TOTAL ANUAL IMP.</vt:lpstr>
      <vt:lpstr>TOTAL ANUAL x GIRO</vt:lpstr>
      <vt:lpstr>TOTAL ANUAL BUQUES</vt:lpstr>
      <vt:lpstr>TOTAL ANUAL MERCADERIAS</vt:lpstr>
      <vt:lpstr>TOTAL ANUAL DESTINOS</vt:lpstr>
      <vt:lpstr>Hoja2</vt:lpstr>
      <vt:lpstr>Hoja3</vt:lpstr>
    </vt:vector>
  </TitlesOfParts>
  <Company>CAMARA DE ACTIVIDADES PORTUARIAS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BONAURA</dc:creator>
  <cp:lastModifiedBy>Silvia</cp:lastModifiedBy>
  <cp:lastPrinted>2026-06-04T15:52:59Z</cp:lastPrinted>
  <dcterms:created xsi:type="dcterms:W3CDTF">2001-01-31T16:04:02Z</dcterms:created>
  <dcterms:modified xsi:type="dcterms:W3CDTF">2026-07-03T17:44:23Z</dcterms:modified>
</cp:coreProperties>
</file>