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ink/ink1.xml" ContentType="application/inkml+xml"/>
  <Override PartName="/xl/ink/ink2.xml" ContentType="application/inkml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charts/chart4.xml" ContentType="application/vnd.openxmlformats-officedocument.drawingml.chart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E:\Documentos\Estadisticas\"/>
    </mc:Choice>
  </mc:AlternateContent>
  <xr:revisionPtr revIDLastSave="0" documentId="13_ncr:1_{35028F39-8C5B-41CC-8D78-4237910738AB}" xr6:coauthVersionLast="47" xr6:coauthVersionMax="47" xr10:uidLastSave="{00000000-0000-0000-0000-000000000000}"/>
  <bookViews>
    <workbookView xWindow="990" yWindow="-120" windowWidth="27930" windowHeight="16440" tabRatio="614" xr2:uid="{00000000-000D-0000-FFFF-FFFF00000000}"/>
  </bookViews>
  <sheets>
    <sheet name="CARATULA" sheetId="10" r:id="rId1"/>
    <sheet name="GRAFICO" sheetId="11" r:id="rId2"/>
    <sheet name="EXPORTADO" sheetId="1" r:id="rId3"/>
    <sheet name="IMPORTADO" sheetId="52" r:id="rId4"/>
    <sheet name="TOTAL MENSUAL" sheetId="7" r:id="rId5"/>
    <sheet name="EMBARQUES MENSUAL" sheetId="5" r:id="rId6"/>
    <sheet name="PRODUCTO-DESTINO" sheetId="38" r:id="rId7"/>
    <sheet name="TOTALES DESTINO" sheetId="8" r:id="rId8"/>
    <sheet name="OPERADORES" sheetId="24" r:id="rId9"/>
    <sheet name="MOV.  BUQUES" sheetId="25" r:id="rId10"/>
    <sheet name="OPERATORIA MENSUAL x GIRO" sheetId="36" r:id="rId11"/>
    <sheet name="TOTAL ANUAL EXP." sheetId="47" r:id="rId12"/>
    <sheet name="TOTAL ANUAL IMP." sheetId="48" r:id="rId13"/>
    <sheet name="TOTAL ANUAL x GIRO" sheetId="44" r:id="rId14"/>
    <sheet name="TOTAL ANUAL BUQUES" sheetId="34" r:id="rId15"/>
    <sheet name="TOTAL ANUAL MERCADERIAS" sheetId="51" r:id="rId16"/>
    <sheet name="TOTAL ANUAL DESTINOS" sheetId="50" r:id="rId17"/>
    <sheet name="Hoja2" sheetId="39" r:id="rId18"/>
    <sheet name="Hoja3" sheetId="45" r:id="rId19"/>
  </sheets>
  <definedNames>
    <definedName name="_xlnm._FilterDatabase" localSheetId="2" hidden="1">EXPORTADO!$A$12:$A$12</definedName>
    <definedName name="_xlnm._FilterDatabase" localSheetId="6" hidden="1">'PRODUCTO-DESTINO'!$C$19:$C$24</definedName>
    <definedName name="_xlnm._FilterDatabase" localSheetId="4" hidden="1">'TOTAL MENSUAL'!$C$15:$D$21</definedName>
    <definedName name="_xlnm._FilterDatabase" localSheetId="7" hidden="1">'TOTALES DESTINO'!$D$11:$E$15</definedName>
  </definedNames>
  <calcPr calcId="191029"/>
</workbook>
</file>

<file path=xl/calcChain.xml><?xml version="1.0" encoding="utf-8"?>
<calcChain xmlns="http://schemas.openxmlformats.org/spreadsheetml/2006/main">
  <c r="P22" i="50" l="1"/>
  <c r="P21" i="50"/>
  <c r="O32" i="51"/>
  <c r="O31" i="51"/>
  <c r="O30" i="51"/>
  <c r="F31" i="51"/>
  <c r="F30" i="51"/>
  <c r="O29" i="51"/>
  <c r="O28" i="51"/>
  <c r="O26" i="51"/>
  <c r="O25" i="51"/>
  <c r="N26" i="51"/>
  <c r="M26" i="51"/>
  <c r="L26" i="51"/>
  <c r="K26" i="51"/>
  <c r="J26" i="51"/>
  <c r="I26" i="51"/>
  <c r="H26" i="51"/>
  <c r="G26" i="51"/>
  <c r="F26" i="51"/>
  <c r="E26" i="51"/>
  <c r="C26" i="51"/>
  <c r="O19" i="51"/>
  <c r="F20" i="51"/>
  <c r="E20" i="51"/>
  <c r="D20" i="51"/>
  <c r="C20" i="51"/>
  <c r="I18" i="44"/>
  <c r="H18" i="44"/>
  <c r="G18" i="44"/>
  <c r="F18" i="44"/>
  <c r="E18" i="44"/>
  <c r="D18" i="44"/>
  <c r="J23" i="48"/>
  <c r="I23" i="48"/>
  <c r="H23" i="48"/>
  <c r="F23" i="48"/>
  <c r="D23" i="48"/>
  <c r="C23" i="48"/>
  <c r="J19" i="48"/>
  <c r="J18" i="48"/>
  <c r="J21" i="48"/>
  <c r="J20" i="48"/>
  <c r="J17" i="48"/>
  <c r="J22" i="48"/>
  <c r="F32" i="48"/>
  <c r="E32" i="48"/>
  <c r="G31" i="48"/>
  <c r="G30" i="48"/>
  <c r="G32" i="48" s="1"/>
  <c r="V29" i="47"/>
  <c r="I24" i="38"/>
  <c r="I21" i="38"/>
  <c r="I22" i="38"/>
  <c r="I20" i="38"/>
  <c r="I23" i="38"/>
  <c r="I19" i="38"/>
  <c r="H48" i="24" l="1"/>
  <c r="H38" i="24"/>
  <c r="H33" i="24"/>
  <c r="H30" i="24"/>
  <c r="H28" i="24"/>
  <c r="H25" i="24"/>
  <c r="H22" i="24"/>
  <c r="F59" i="5"/>
  <c r="F56" i="5"/>
  <c r="F52" i="5"/>
  <c r="F44" i="5"/>
  <c r="F34" i="5"/>
  <c r="F31" i="5"/>
  <c r="F28" i="5"/>
  <c r="F25" i="5"/>
  <c r="F17" i="5"/>
  <c r="D31" i="7"/>
  <c r="J24" i="52"/>
  <c r="J21" i="52"/>
  <c r="J27" i="52"/>
  <c r="J25" i="52"/>
  <c r="I28" i="52"/>
  <c r="H28" i="52"/>
  <c r="G28" i="52"/>
  <c r="F28" i="52"/>
  <c r="D28" i="52"/>
  <c r="C28" i="52"/>
  <c r="J22" i="52"/>
  <c r="J20" i="52"/>
  <c r="J26" i="52"/>
  <c r="G37" i="52"/>
  <c r="G36" i="52"/>
  <c r="E38" i="52"/>
  <c r="F38" i="52"/>
  <c r="E13" i="11"/>
  <c r="O34" i="50"/>
  <c r="N34" i="50"/>
  <c r="M34" i="50"/>
  <c r="L34" i="50"/>
  <c r="K34" i="50"/>
  <c r="J34" i="50"/>
  <c r="I34" i="50"/>
  <c r="H34" i="50"/>
  <c r="G34" i="50"/>
  <c r="O14" i="51"/>
  <c r="O16" i="51"/>
  <c r="O18" i="51"/>
  <c r="O24" i="51"/>
  <c r="O23" i="51"/>
  <c r="O22" i="51"/>
  <c r="O17" i="51"/>
  <c r="O15" i="51"/>
  <c r="O13" i="51"/>
  <c r="D17" i="34"/>
  <c r="C17" i="34"/>
  <c r="P33" i="50"/>
  <c r="P32" i="50"/>
  <c r="P31" i="50"/>
  <c r="P30" i="50"/>
  <c r="P29" i="50"/>
  <c r="P28" i="50"/>
  <c r="P27" i="50"/>
  <c r="P26" i="50"/>
  <c r="P25" i="50"/>
  <c r="P24" i="50"/>
  <c r="P23" i="50"/>
  <c r="P20" i="50"/>
  <c r="P19" i="50"/>
  <c r="P18" i="50"/>
  <c r="P17" i="50"/>
  <c r="P16" i="50"/>
  <c r="P15" i="50"/>
  <c r="P14" i="50"/>
  <c r="P13" i="50"/>
  <c r="P12" i="50"/>
  <c r="F34" i="50"/>
  <c r="E34" i="50"/>
  <c r="D34" i="50"/>
  <c r="E17" i="8"/>
  <c r="G25" i="38"/>
  <c r="O20" i="51" l="1"/>
  <c r="G38" i="52"/>
  <c r="E31" i="51"/>
  <c r="P34" i="50"/>
  <c r="H45" i="24"/>
  <c r="J15" i="48"/>
  <c r="J16" i="48"/>
  <c r="V26" i="47"/>
  <c r="V28" i="47"/>
  <c r="F37" i="5"/>
  <c r="F22" i="5"/>
  <c r="L20" i="1"/>
  <c r="V19" i="1"/>
  <c r="V14" i="1"/>
  <c r="V17" i="1"/>
  <c r="V18" i="1"/>
  <c r="V15" i="1"/>
  <c r="V16" i="1"/>
  <c r="V13" i="1"/>
  <c r="E28" i="52"/>
  <c r="J23" i="52"/>
  <c r="J28" i="52" s="1"/>
  <c r="V22" i="47" l="1"/>
  <c r="U30" i="47"/>
  <c r="T30" i="47"/>
  <c r="S30" i="47"/>
  <c r="R30" i="47"/>
  <c r="Q30" i="47"/>
  <c r="P30" i="47"/>
  <c r="O30" i="47"/>
  <c r="N30" i="47"/>
  <c r="M30" i="47"/>
  <c r="K30" i="47"/>
  <c r="J30" i="47"/>
  <c r="I30" i="47"/>
  <c r="H30" i="47"/>
  <c r="G30" i="47"/>
  <c r="F30" i="47"/>
  <c r="E30" i="47"/>
  <c r="D30" i="47"/>
  <c r="C30" i="47"/>
  <c r="B30" i="47"/>
  <c r="V27" i="47"/>
  <c r="V23" i="47"/>
  <c r="V21" i="47"/>
  <c r="V24" i="47"/>
  <c r="V25" i="47"/>
  <c r="V20" i="47"/>
  <c r="V19" i="47"/>
  <c r="V18" i="47"/>
  <c r="V16" i="47"/>
  <c r="V15" i="47"/>
  <c r="V17" i="47"/>
  <c r="V14" i="47"/>
  <c r="V13" i="47"/>
  <c r="V30" i="47" l="1"/>
  <c r="H17" i="24" l="1"/>
  <c r="F19" i="5"/>
  <c r="E17" i="36"/>
  <c r="Y26" i="25" l="1"/>
  <c r="R26" i="25"/>
  <c r="J26" i="25"/>
  <c r="C26" i="25"/>
  <c r="H50" i="24"/>
  <c r="H25" i="38"/>
  <c r="F48" i="5"/>
  <c r="H42" i="24"/>
  <c r="H40" i="24"/>
  <c r="F46" i="5"/>
  <c r="F14" i="5" l="1"/>
  <c r="F25" i="38" l="1"/>
  <c r="H13" i="24"/>
  <c r="D21" i="7"/>
  <c r="U20" i="1" l="1"/>
  <c r="T20" i="1"/>
  <c r="S20" i="1"/>
  <c r="R20" i="1"/>
  <c r="P20" i="1"/>
  <c r="O20" i="1"/>
  <c r="N20" i="1"/>
  <c r="M20" i="1"/>
  <c r="K20" i="1"/>
  <c r="J20" i="1"/>
  <c r="I20" i="1"/>
  <c r="H20" i="1"/>
  <c r="G20" i="1"/>
  <c r="F20" i="1"/>
  <c r="E20" i="1"/>
  <c r="D20" i="1"/>
  <c r="C20" i="1"/>
  <c r="B20" i="1"/>
  <c r="Q20" i="1"/>
  <c r="H15" i="24" l="1"/>
  <c r="H19" i="24" l="1"/>
  <c r="G23" i="48" l="1"/>
  <c r="J14" i="48" l="1"/>
  <c r="E23" i="48" l="1"/>
  <c r="E25" i="38" l="1"/>
  <c r="D25" i="38" l="1"/>
  <c r="I25" i="38" s="1"/>
  <c r="V20" i="1"/>
  <c r="G26" i="25"/>
</calcChain>
</file>

<file path=xl/sharedStrings.xml><?xml version="1.0" encoding="utf-8"?>
<sst xmlns="http://schemas.openxmlformats.org/spreadsheetml/2006/main" count="639" uniqueCount="243">
  <si>
    <t>TRIGO</t>
  </si>
  <si>
    <t>TOTALES</t>
  </si>
  <si>
    <t>LISTADO DE EMBARQUES POR BUQUE Y EXPORTADOR</t>
  </si>
  <si>
    <t>PRODUCTOS</t>
  </si>
  <si>
    <t>TONELADAS</t>
  </si>
  <si>
    <t>TRIMAR S.A.</t>
  </si>
  <si>
    <t>BRISAMAR S.A.</t>
  </si>
  <si>
    <t>CEBADA</t>
  </si>
  <si>
    <t>EXPORTADORES</t>
  </si>
  <si>
    <t>TOTAL</t>
  </si>
  <si>
    <t>EXPORTACIONES (En Toneladas)</t>
  </si>
  <si>
    <t>LISTADO POR EXPORTADOR / PRODUCTOS</t>
  </si>
  <si>
    <t>BUQUE</t>
  </si>
  <si>
    <t>GIRO</t>
  </si>
  <si>
    <t>FIN CARGA</t>
  </si>
  <si>
    <t>PRODUCTO</t>
  </si>
  <si>
    <t>TON.</t>
  </si>
  <si>
    <t>DESTINO</t>
  </si>
  <si>
    <t>LISTADO DE TOTALES POR PRODUCTOS</t>
  </si>
  <si>
    <t>EXPORTACION</t>
  </si>
  <si>
    <t>AGENCIA</t>
  </si>
  <si>
    <t>ESTIBAJE</t>
  </si>
  <si>
    <t>MOVIMIENTOS DE BUQUES POR AGENCIA Y ESTIBAJE</t>
  </si>
  <si>
    <t>NOMBRE</t>
  </si>
  <si>
    <t>E</t>
  </si>
  <si>
    <t>M</t>
  </si>
  <si>
    <t>P</t>
  </si>
  <si>
    <t>C/L</t>
  </si>
  <si>
    <t>C. ENTRADA</t>
  </si>
  <si>
    <t>T.R.N.</t>
  </si>
  <si>
    <t>PROCEDENCIA</t>
  </si>
  <si>
    <t>C. SALIDA</t>
  </si>
  <si>
    <t>AMARRE</t>
  </si>
  <si>
    <t>HORA</t>
  </si>
  <si>
    <t>PROM. ENT.</t>
  </si>
  <si>
    <t>SALIDA</t>
  </si>
  <si>
    <t>T. PUERTO</t>
  </si>
  <si>
    <t>PROM. TOTAL</t>
  </si>
  <si>
    <t>POROTO SOJA</t>
  </si>
  <si>
    <t>MAIZ</t>
  </si>
  <si>
    <t>RADA</t>
  </si>
  <si>
    <t>P. CASC. SOJA</t>
  </si>
  <si>
    <t>PLEAMAR S.A.</t>
  </si>
  <si>
    <t>SEA LION S.A.</t>
  </si>
  <si>
    <t>HARINA SOJA</t>
  </si>
  <si>
    <t>ACEITE GIRASOL</t>
  </si>
  <si>
    <t>ACEITE SOJA</t>
  </si>
  <si>
    <t>PELLET SOJA</t>
  </si>
  <si>
    <t>ACEITE CANOLA</t>
  </si>
  <si>
    <t>ACEITE COLZA</t>
  </si>
  <si>
    <t>TONELADAS EXPORTADAS:</t>
  </si>
  <si>
    <t>ESLORA PROMEDIO:</t>
  </si>
  <si>
    <t>CALADO PROMEDIO / SALIDA:</t>
  </si>
  <si>
    <t>TONELADAS IMPORTADAS:</t>
  </si>
  <si>
    <t>TONELADAS EXPORTADAS POR DESTINOS</t>
  </si>
  <si>
    <t>BUQUES</t>
  </si>
  <si>
    <t>EXPORTADO</t>
  </si>
  <si>
    <t xml:space="preserve"> ENERO</t>
  </si>
  <si>
    <t>MESES</t>
  </si>
  <si>
    <t xml:space="preserve"> </t>
  </si>
  <si>
    <t>ARGENTINA</t>
  </si>
  <si>
    <t>BRASIL</t>
  </si>
  <si>
    <t xml:space="preserve"> CURCIJA S.A.</t>
  </si>
  <si>
    <t>Nº</t>
  </si>
  <si>
    <t>DESTINOS</t>
  </si>
  <si>
    <t>C</t>
  </si>
  <si>
    <t>COLZA</t>
  </si>
  <si>
    <t>H.TRIGO</t>
  </si>
  <si>
    <t xml:space="preserve">  </t>
  </si>
  <si>
    <t>LISTADO POR PAISES / PRODUCTOS</t>
  </si>
  <si>
    <t xml:space="preserve"> MAIZ</t>
  </si>
  <si>
    <t>CEBADA FORRAJ.</t>
  </si>
  <si>
    <t>4/5</t>
  </si>
  <si>
    <t>3</t>
  </si>
  <si>
    <t>1</t>
  </si>
  <si>
    <t>SEMILLA GIRASOL</t>
  </si>
  <si>
    <t>TOTAL GENERAL</t>
  </si>
  <si>
    <t>FERTILIZANTES</t>
  </si>
  <si>
    <t>IMPORTADOR</t>
  </si>
  <si>
    <t xml:space="preserve">TOTAL DE BUQUES  </t>
  </si>
  <si>
    <t xml:space="preserve"> BUNGE S.A.</t>
  </si>
  <si>
    <t>TIEMPO PROMEDIO / AMARRE:</t>
  </si>
  <si>
    <t>ESTADIA PROMEDIO / PUERTO:</t>
  </si>
  <si>
    <t>PROM.  TOTAL</t>
  </si>
  <si>
    <t>e-mail: camaraportuaria2017@gmail.com</t>
  </si>
  <si>
    <t>DAP</t>
  </si>
  <si>
    <t>MAP</t>
  </si>
  <si>
    <t>TSP</t>
  </si>
  <si>
    <t>UAN</t>
  </si>
  <si>
    <t>CEBADA FORRAJERA</t>
  </si>
  <si>
    <t xml:space="preserve">MOVIMIENTO DE  BUQUES  </t>
  </si>
  <si>
    <t>LISTADO DE EXPORTADORES /  MERCADERIAS</t>
  </si>
  <si>
    <t>SORGO</t>
  </si>
  <si>
    <t xml:space="preserve"> CANTABRIA S.A.</t>
  </si>
  <si>
    <t>IMPORTACIONES  (En Toneladas)</t>
  </si>
  <si>
    <t xml:space="preserve"> AMAGGI ARGENTINA S.A.</t>
  </si>
  <si>
    <t>MALTA</t>
  </si>
  <si>
    <t xml:space="preserve"> GEAR S.A.</t>
  </si>
  <si>
    <t>PELLETS GIRASOL</t>
  </si>
  <si>
    <t>SERVIPORT SRL</t>
  </si>
  <si>
    <t>TOTAL ANUAL  POR GIRO</t>
  </si>
  <si>
    <t>GIROS</t>
  </si>
  <si>
    <t>MESZ</t>
  </si>
  <si>
    <t xml:space="preserve"> ASOC. COOP. ARG. CL</t>
  </si>
  <si>
    <t xml:space="preserve"> VITERRA ARGENTINA S.A.</t>
  </si>
  <si>
    <t xml:space="preserve">   CALADO PROMEDIO / ENTRADA:</t>
  </si>
  <si>
    <t xml:space="preserve">  Provincia de Buenos Aires </t>
  </si>
  <si>
    <t>Calle 517 - 2125 ( 7631 )  - Quequén - Partido de Necochea</t>
  </si>
  <si>
    <t>L</t>
  </si>
  <si>
    <t xml:space="preserve"> FEBRERO</t>
  </si>
  <si>
    <t>FEBRERO</t>
  </si>
  <si>
    <t xml:space="preserve"> CHS DE ARGENTINA S.A.</t>
  </si>
  <si>
    <t>MES9</t>
  </si>
  <si>
    <t>I.S.AGENT S.A.</t>
  </si>
  <si>
    <t>ASOC. COOP. ARG. CL</t>
  </si>
  <si>
    <t>VIETNAM</t>
  </si>
  <si>
    <t>NEQUEN S.A.</t>
  </si>
  <si>
    <t>EXPORTACIONES EN TONELADAS</t>
  </si>
  <si>
    <t>UREA</t>
  </si>
  <si>
    <t>PELLETS COLZA</t>
  </si>
  <si>
    <t>MALASIA</t>
  </si>
  <si>
    <t xml:space="preserve"> L. D. C.  S.A.</t>
  </si>
  <si>
    <t>CHINA</t>
  </si>
  <si>
    <t xml:space="preserve"> COFCO ARGENTINA S.A.</t>
  </si>
  <si>
    <t xml:space="preserve"> ACEITE GIRASOL</t>
  </si>
  <si>
    <t>6</t>
  </si>
  <si>
    <t xml:space="preserve"> COFCO INT. ARG. S.A.</t>
  </si>
  <si>
    <t>COFCO INT. ARG. S.A.</t>
  </si>
  <si>
    <t>BUNGE S.A.</t>
  </si>
  <si>
    <t xml:space="preserve"> CEBADA FORRAJERA</t>
  </si>
  <si>
    <t xml:space="preserve"> TRIGO</t>
  </si>
  <si>
    <t>INDONESIA</t>
  </si>
  <si>
    <t>OPERATORIA MENSUAL POR GIRO</t>
  </si>
  <si>
    <t>P. CASC. GIRASOL</t>
  </si>
  <si>
    <t>INDIA</t>
  </si>
  <si>
    <t>L.D.C. ARG. S.A.</t>
  </si>
  <si>
    <t>BANGLADESH</t>
  </si>
  <si>
    <t>A. SAUDITA</t>
  </si>
  <si>
    <t>CHILE</t>
  </si>
  <si>
    <t>TAILANDIA</t>
  </si>
  <si>
    <t>IRAN</t>
  </si>
  <si>
    <t>FRANCIA</t>
  </si>
  <si>
    <t>JORDANIA</t>
  </si>
  <si>
    <t>COLOMBIA</t>
  </si>
  <si>
    <t>FILIPINAS</t>
  </si>
  <si>
    <t>R.UNIDO</t>
  </si>
  <si>
    <t>ENE</t>
  </si>
  <si>
    <t>FEB</t>
  </si>
  <si>
    <t>MAR</t>
  </si>
  <si>
    <t>ABR</t>
  </si>
  <si>
    <t>MAY</t>
  </si>
  <si>
    <t>JUN</t>
  </si>
  <si>
    <t>JUL</t>
  </si>
  <si>
    <t>AGO</t>
  </si>
  <si>
    <t>SEPT</t>
  </si>
  <si>
    <t>OCT.</t>
  </si>
  <si>
    <t>NOV.</t>
  </si>
  <si>
    <t>DIC.</t>
  </si>
  <si>
    <t xml:space="preserve"> MALTERIA-CERVECERIA QUILMES S.A.</t>
  </si>
  <si>
    <t>C. DEL SUR</t>
  </si>
  <si>
    <t xml:space="preserve"> ALEA &amp; CIA S.A.</t>
  </si>
  <si>
    <t xml:space="preserve"> E. -GRAIN S.A.</t>
  </si>
  <si>
    <t xml:space="preserve"> BAYA CASAL S.A.</t>
  </si>
  <si>
    <t>MOVIMIENTOS DE MERCADERIAS</t>
  </si>
  <si>
    <t xml:space="preserve"> BUQUES</t>
  </si>
  <si>
    <t>A. GIRASOL</t>
  </si>
  <si>
    <t>P. GIRASOL</t>
  </si>
  <si>
    <t>MERCADERIA</t>
  </si>
  <si>
    <t>EXPORTADA</t>
  </si>
  <si>
    <t>IMPORTADA</t>
  </si>
  <si>
    <t>TOTAL GRAL</t>
  </si>
  <si>
    <t>SUBTOTAL 1</t>
  </si>
  <si>
    <t>SUBTOTAL 2</t>
  </si>
  <si>
    <t xml:space="preserve"> MARZO</t>
  </si>
  <si>
    <t>LISTADO DE IMPORTACIONES (En Toneladas)</t>
  </si>
  <si>
    <t xml:space="preserve"> CAMPOAMOR S.A.</t>
  </si>
  <si>
    <t xml:space="preserve"> CERFOLY S.A.</t>
  </si>
  <si>
    <t>IMPORTACION</t>
  </si>
  <si>
    <t xml:space="preserve"> FERTILIZANTES</t>
  </si>
  <si>
    <t>CHS DE ARGENTINA S.A.</t>
  </si>
  <si>
    <t>10</t>
  </si>
  <si>
    <t>ECUADOR</t>
  </si>
  <si>
    <t>E. ARABES</t>
  </si>
  <si>
    <t xml:space="preserve"> AMAGGI ARG.  S.A.</t>
  </si>
  <si>
    <t xml:space="preserve"> BUNGE SA</t>
  </si>
  <si>
    <t>T. FERTILIZANTES</t>
  </si>
  <si>
    <t>12</t>
  </si>
  <si>
    <t>MARZO</t>
  </si>
  <si>
    <t xml:space="preserve"> PERIODO:   01/04/2026 - 30/04/2026</t>
  </si>
  <si>
    <t>PERIODO:   01/04/2026 - 30/04/2026</t>
  </si>
  <si>
    <t>PERIODO:  01/04/2026 - 30/04/2026</t>
  </si>
  <si>
    <t xml:space="preserve"> PERIODO:  01/04/2026 - 30/04/2026</t>
  </si>
  <si>
    <t>PERIODO:  01/01/2026 - 30/04/2026</t>
  </si>
  <si>
    <t xml:space="preserve"> ABRIL</t>
  </si>
  <si>
    <t>PERIODO:   01/01/2026 - 30/04/2026</t>
  </si>
  <si>
    <t xml:space="preserve"> SEMILLA GIRASOL</t>
  </si>
  <si>
    <t xml:space="preserve"> OTROS</t>
  </si>
  <si>
    <t xml:space="preserve"> LARTIRIGOYEN S.A.</t>
  </si>
  <si>
    <t>OTROS</t>
  </si>
  <si>
    <t>ANCLAS</t>
  </si>
  <si>
    <t>CADENAS</t>
  </si>
  <si>
    <t>RIGI VMOS S.A.</t>
  </si>
  <si>
    <t xml:space="preserve"> L. D.C.  S.A.</t>
  </si>
  <si>
    <t xml:space="preserve"> Y.P.F.  S.A.</t>
  </si>
  <si>
    <t xml:space="preserve"> PROFERTIL S.A.</t>
  </si>
  <si>
    <t xml:space="preserve"> NUTRIEN AG. SOL. ARG. S.A.</t>
  </si>
  <si>
    <t>KAREN OLDENDORFF</t>
  </si>
  <si>
    <t>PACIFIC PIONEER</t>
  </si>
  <si>
    <t>LILA SEOUL</t>
  </si>
  <si>
    <t>DE AN</t>
  </si>
  <si>
    <t>CURCIJA S.A.</t>
  </si>
  <si>
    <t>GEAR S.A.</t>
  </si>
  <si>
    <t>ROYAL STELLAR</t>
  </si>
  <si>
    <t>PICTOR</t>
  </si>
  <si>
    <t>GIRASOL</t>
  </si>
  <si>
    <t>BULGARIA</t>
  </si>
  <si>
    <t>LARTIRIGOYEN S.A.</t>
  </si>
  <si>
    <t>VALENTINA</t>
  </si>
  <si>
    <t>GULF FANATIR</t>
  </si>
  <si>
    <t>Y.P.F.  S.A.</t>
  </si>
  <si>
    <t>BBC ODESA</t>
  </si>
  <si>
    <t>SCARABE</t>
  </si>
  <si>
    <t>DREAM TEAM</t>
  </si>
  <si>
    <t>FAIRCHEM HAWK</t>
  </si>
  <si>
    <t>ITALIA</t>
  </si>
  <si>
    <t>AGIA MONI</t>
  </si>
  <si>
    <t>NUTRIEN AG SOL. ARG. S.A.</t>
  </si>
  <si>
    <t>KAMENITZA</t>
  </si>
  <si>
    <t>PROFERTIL S.A.</t>
  </si>
  <si>
    <t>AGRI KINSALE</t>
  </si>
  <si>
    <t>LILA SOUL</t>
  </si>
  <si>
    <t>SINGAPUR</t>
  </si>
  <si>
    <t>EE.UU.</t>
  </si>
  <si>
    <t>NIGERIA</t>
  </si>
  <si>
    <t>RUSIA</t>
  </si>
  <si>
    <t>RIGI VMOS SA</t>
  </si>
  <si>
    <t xml:space="preserve"> L.D.C. ARG. S.A.</t>
  </si>
  <si>
    <t xml:space="preserve"> NUTRIEN AG. SOL. ARG. SA</t>
  </si>
  <si>
    <t xml:space="preserve"> CHS DE ARGENTINA SA</t>
  </si>
  <si>
    <t>ABRIL</t>
  </si>
  <si>
    <t>S. GIRASOL</t>
  </si>
  <si>
    <t>OTROS IMPORT.</t>
  </si>
  <si>
    <t>SUBTOTAL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</si>
</sst>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.00"/>
    <numFmt numFmtId="165" formatCode="0;[Red]0"/>
    <numFmt numFmtId="166" formatCode="dd/mm/yy;@"/>
  </numFmts>
  <fonts count="75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b/>
      <sz val="11"/>
      <name val="Arial"/>
      <family val="2"/>
    </font>
    <font>
      <b/>
      <sz val="9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sz val="12"/>
      <name val="Verdana"/>
      <family val="2"/>
    </font>
    <font>
      <sz val="11"/>
      <name val="Arial"/>
      <family val="2"/>
    </font>
    <font>
      <sz val="9"/>
      <name val="Verdana"/>
      <family val="2"/>
    </font>
    <font>
      <sz val="9"/>
      <name val="Arial"/>
      <family val="2"/>
    </font>
    <font>
      <sz val="11"/>
      <name val="Arial"/>
      <family val="2"/>
    </font>
    <font>
      <b/>
      <sz val="8"/>
      <name val="Verdana"/>
      <family val="2"/>
    </font>
    <font>
      <b/>
      <sz val="9"/>
      <color indexed="18"/>
      <name val="Verdana"/>
      <family val="2"/>
    </font>
    <font>
      <b/>
      <sz val="9"/>
      <color indexed="10"/>
      <name val="Verdana"/>
      <family val="2"/>
    </font>
    <font>
      <b/>
      <sz val="10"/>
      <color indexed="10"/>
      <name val="Verdana"/>
      <family val="2"/>
    </font>
    <font>
      <b/>
      <sz val="12"/>
      <name val="Verdana"/>
      <family val="2"/>
    </font>
    <font>
      <sz val="8"/>
      <name val="Verdana"/>
      <family val="2"/>
    </font>
    <font>
      <b/>
      <sz val="8"/>
      <color indexed="10"/>
      <name val="Verdana"/>
      <family val="2"/>
    </font>
    <font>
      <sz val="8"/>
      <name val="Arial"/>
      <family val="2"/>
    </font>
    <font>
      <sz val="10"/>
      <name val="Arial"/>
      <family val="2"/>
    </font>
    <font>
      <sz val="8"/>
      <color indexed="10"/>
      <name val="Arial"/>
      <family val="2"/>
    </font>
    <font>
      <sz val="8"/>
      <color indexed="8"/>
      <name val="Arial"/>
      <family val="2"/>
    </font>
    <font>
      <sz val="8"/>
      <color indexed="8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sz val="9"/>
      <name val="Arial"/>
      <family val="2"/>
    </font>
    <font>
      <sz val="9"/>
      <color rgb="FFFF0000"/>
      <name val="Arial"/>
      <family val="2"/>
    </font>
    <font>
      <b/>
      <sz val="6"/>
      <name val="Arial"/>
      <family val="2"/>
    </font>
    <font>
      <b/>
      <sz val="8"/>
      <color indexed="8"/>
      <name val="Arial"/>
      <family val="2"/>
    </font>
    <font>
      <b/>
      <sz val="8"/>
      <color rgb="FFFF0000"/>
      <name val="Verdana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rgb="FFFF0000"/>
      <name val="Verdana"/>
      <family val="2"/>
    </font>
    <font>
      <sz val="10"/>
      <name val="Calibri"/>
      <family val="2"/>
      <scheme val="minor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b/>
      <sz val="10"/>
      <name val="Calibri"/>
      <family val="2"/>
      <scheme val="minor"/>
    </font>
    <font>
      <sz val="11"/>
      <name val="Verdana"/>
      <family val="2"/>
    </font>
    <font>
      <b/>
      <sz val="9"/>
      <color rgb="FFFF0000"/>
      <name val="Arial"/>
      <family val="2"/>
    </font>
    <font>
      <b/>
      <sz val="11"/>
      <color theme="1"/>
      <name val="Verdana"/>
      <family val="2"/>
    </font>
    <font>
      <b/>
      <sz val="10"/>
      <color rgb="FFFF0000"/>
      <name val="Calibri"/>
      <family val="2"/>
      <scheme val="minor"/>
    </font>
    <font>
      <b/>
      <sz val="9"/>
      <name val="Calibri"/>
      <family val="2"/>
      <scheme val="minor"/>
    </font>
    <font>
      <sz val="8"/>
      <color theme="1"/>
      <name val="Verdana"/>
      <family val="2"/>
    </font>
    <font>
      <b/>
      <sz val="8"/>
      <color theme="1"/>
      <name val="Segoe UI Historic"/>
      <family val="2"/>
    </font>
    <font>
      <sz val="8"/>
      <color theme="1"/>
      <name val="Segoe UI Historic"/>
      <family val="2"/>
    </font>
    <font>
      <sz val="10"/>
      <name val="Segoe UI Historic"/>
      <family val="2"/>
    </font>
    <font>
      <b/>
      <sz val="8"/>
      <color rgb="FFFF0000"/>
      <name val="Segoe UI Historic"/>
      <family val="2"/>
    </font>
    <font>
      <b/>
      <sz val="10"/>
      <name val="Segoe UI Historic"/>
      <family val="2"/>
    </font>
    <font>
      <sz val="8"/>
      <name val="Segoe UI Historic"/>
      <family val="2"/>
    </font>
    <font>
      <b/>
      <sz val="8"/>
      <name val="Segoe UI Historic"/>
      <family val="2"/>
    </font>
    <font>
      <b/>
      <sz val="9"/>
      <name val="Segoe UI Historic"/>
      <family val="2"/>
    </font>
    <font>
      <b/>
      <sz val="8"/>
      <color indexed="10"/>
      <name val="Segoe UI Historic"/>
      <family val="2"/>
    </font>
    <font>
      <sz val="9"/>
      <name val="Segoe UI Historic"/>
      <family val="2"/>
    </font>
    <font>
      <sz val="8"/>
      <color rgb="FFFF0000"/>
      <name val="Arial"/>
      <family val="2"/>
    </font>
    <font>
      <sz val="8"/>
      <color rgb="FF000000"/>
      <name val="Arial"/>
      <family val="2"/>
    </font>
    <font>
      <b/>
      <sz val="8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9"/>
      <name val="Calibri"/>
      <family val="2"/>
      <scheme val="minor"/>
    </font>
    <font>
      <b/>
      <sz val="8"/>
      <name val="Calibri"/>
      <family val="2"/>
      <scheme val="minor"/>
    </font>
    <font>
      <sz val="8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rgb="FFFF3300"/>
      <name val="Calibri"/>
      <family val="2"/>
      <scheme val="minor"/>
    </font>
    <font>
      <b/>
      <sz val="9"/>
      <color rgb="FFED0000"/>
      <name val="Calibri"/>
      <family val="2"/>
      <scheme val="minor"/>
    </font>
    <font>
      <b/>
      <sz val="8"/>
      <color rgb="FFED0000"/>
      <name val="Calibri"/>
      <family val="2"/>
      <scheme val="minor"/>
    </font>
    <font>
      <b/>
      <sz val="9"/>
      <color rgb="FFB62508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E3E3E3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rgb="FF000000"/>
      </patternFill>
    </fill>
  </fills>
  <borders count="5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4">
    <xf numFmtId="0" fontId="0" fillId="0" borderId="0"/>
    <xf numFmtId="0" fontId="5" fillId="0" borderId="0"/>
    <xf numFmtId="0" fontId="3" fillId="0" borderId="0"/>
    <xf numFmtId="0" fontId="28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6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Continuous"/>
    </xf>
    <xf numFmtId="0" fontId="0" fillId="2" borderId="0" xfId="0" applyFill="1"/>
    <xf numFmtId="0" fontId="6" fillId="0" borderId="0" xfId="0" applyFont="1" applyAlignment="1">
      <alignment horizontal="centerContinuous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Continuous"/>
    </xf>
    <xf numFmtId="0" fontId="7" fillId="0" borderId="0" xfId="0" applyFont="1" applyAlignment="1">
      <alignment horizontal="center"/>
    </xf>
    <xf numFmtId="0" fontId="9" fillId="0" borderId="0" xfId="0" applyFont="1" applyAlignment="1">
      <alignment horizontal="centerContinuous"/>
    </xf>
    <xf numFmtId="0" fontId="8" fillId="0" borderId="0" xfId="0" applyFont="1" applyAlignment="1">
      <alignment horizontal="centerContinuous"/>
    </xf>
    <xf numFmtId="0" fontId="0" fillId="0" borderId="0" xfId="0" applyAlignment="1">
      <alignment horizontal="left"/>
    </xf>
    <xf numFmtId="0" fontId="11" fillId="0" borderId="0" xfId="0" applyFont="1"/>
    <xf numFmtId="0" fontId="13" fillId="0" borderId="0" xfId="0" applyFont="1"/>
    <xf numFmtId="0" fontId="15" fillId="0" borderId="0" xfId="0" applyFont="1" applyAlignment="1">
      <alignment horizontal="centerContinuous"/>
    </xf>
    <xf numFmtId="0" fontId="14" fillId="0" borderId="0" xfId="0" applyFont="1" applyAlignment="1">
      <alignment horizontal="centerContinuous"/>
    </xf>
    <xf numFmtId="0" fontId="11" fillId="0" borderId="0" xfId="0" applyFont="1" applyAlignment="1">
      <alignment horizontal="center"/>
    </xf>
    <xf numFmtId="0" fontId="18" fillId="0" borderId="0" xfId="0" applyFont="1"/>
    <xf numFmtId="0" fontId="11" fillId="0" borderId="0" xfId="0" applyFont="1" applyAlignment="1">
      <alignment horizontal="centerContinuous"/>
    </xf>
    <xf numFmtId="0" fontId="16" fillId="0" borderId="0" xfId="0" applyFont="1" applyAlignment="1">
      <alignment horizontal="centerContinuous"/>
    </xf>
    <xf numFmtId="0" fontId="16" fillId="0" borderId="0" xfId="0" applyFont="1"/>
    <xf numFmtId="0" fontId="19" fillId="0" borderId="0" xfId="0" applyFont="1"/>
    <xf numFmtId="0" fontId="14" fillId="0" borderId="0" xfId="0" applyFont="1" applyAlignment="1">
      <alignment horizontal="center"/>
    </xf>
    <xf numFmtId="0" fontId="10" fillId="0" borderId="0" xfId="0" applyFont="1"/>
    <xf numFmtId="0" fontId="17" fillId="0" borderId="1" xfId="0" applyFont="1" applyBorder="1"/>
    <xf numFmtId="1" fontId="17" fillId="0" borderId="2" xfId="0" applyNumberFormat="1" applyFont="1" applyBorder="1"/>
    <xf numFmtId="0" fontId="24" fillId="0" borderId="0" xfId="0" applyFont="1" applyAlignment="1">
      <alignment horizontal="centerContinuous"/>
    </xf>
    <xf numFmtId="0" fontId="27" fillId="0" borderId="0" xfId="0" applyFont="1"/>
    <xf numFmtId="0" fontId="26" fillId="0" borderId="0" xfId="0" applyFont="1"/>
    <xf numFmtId="0" fontId="28" fillId="0" borderId="0" xfId="0" applyFont="1"/>
    <xf numFmtId="0" fontId="10" fillId="0" borderId="0" xfId="0" applyFont="1" applyAlignment="1">
      <alignment horizontal="right"/>
    </xf>
    <xf numFmtId="0" fontId="10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27" fillId="0" borderId="0" xfId="0" applyFont="1" applyAlignment="1">
      <alignment horizontal="center"/>
    </xf>
    <xf numFmtId="0" fontId="29" fillId="0" borderId="0" xfId="0" applyFont="1" applyAlignment="1">
      <alignment horizontal="right"/>
    </xf>
    <xf numFmtId="0" fontId="27" fillId="0" borderId="0" xfId="0" applyFont="1" applyAlignment="1">
      <alignment horizontal="right"/>
    </xf>
    <xf numFmtId="0" fontId="23" fillId="2" borderId="0" xfId="0" applyFont="1" applyFill="1" applyAlignment="1">
      <alignment horizontal="center"/>
    </xf>
    <xf numFmtId="1" fontId="23" fillId="2" borderId="0" xfId="0" applyNumberFormat="1" applyFont="1" applyFill="1" applyAlignment="1">
      <alignment horizontal="center"/>
    </xf>
    <xf numFmtId="1" fontId="23" fillId="2" borderId="0" xfId="0" applyNumberFormat="1" applyFont="1" applyFill="1"/>
    <xf numFmtId="0" fontId="26" fillId="3" borderId="4" xfId="0" applyFont="1" applyFill="1" applyBorder="1" applyAlignment="1">
      <alignment horizontal="center" vertical="center" wrapText="1"/>
    </xf>
    <xf numFmtId="0" fontId="30" fillId="0" borderId="0" xfId="0" applyFont="1" applyAlignment="1">
      <alignment horizontal="center"/>
    </xf>
    <xf numFmtId="0" fontId="31" fillId="0" borderId="0" xfId="0" applyFont="1" applyAlignment="1">
      <alignment horizontal="center"/>
    </xf>
    <xf numFmtId="0" fontId="12" fillId="0" borderId="6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2" borderId="8" xfId="0" applyFont="1" applyFill="1" applyBorder="1" applyAlignment="1">
      <alignment horizontal="right" vertical="center" wrapText="1"/>
    </xf>
    <xf numFmtId="0" fontId="17" fillId="2" borderId="8" xfId="0" applyFont="1" applyFill="1" applyBorder="1" applyAlignment="1">
      <alignment horizontal="right" vertical="center" wrapText="1" shrinkToFit="1"/>
    </xf>
    <xf numFmtId="0" fontId="32" fillId="0" borderId="0" xfId="0" applyFont="1"/>
    <xf numFmtId="0" fontId="33" fillId="0" borderId="0" xfId="0" applyFont="1"/>
    <xf numFmtId="0" fontId="34" fillId="0" borderId="0" xfId="0" applyFont="1" applyAlignment="1">
      <alignment horizontal="center"/>
    </xf>
    <xf numFmtId="0" fontId="35" fillId="0" borderId="0" xfId="0" applyFont="1" applyAlignment="1">
      <alignment horizontal="center"/>
    </xf>
    <xf numFmtId="0" fontId="34" fillId="0" borderId="0" xfId="0" applyFont="1"/>
    <xf numFmtId="0" fontId="34" fillId="0" borderId="0" xfId="0" applyFont="1" applyAlignment="1">
      <alignment horizontal="right"/>
    </xf>
    <xf numFmtId="0" fontId="36" fillId="0" borderId="0" xfId="0" applyFont="1" applyAlignment="1">
      <alignment horizontal="center"/>
    </xf>
    <xf numFmtId="0" fontId="37" fillId="0" borderId="0" xfId="0" applyFont="1" applyAlignment="1">
      <alignment horizontal="center"/>
    </xf>
    <xf numFmtId="0" fontId="4" fillId="4" borderId="0" xfId="1" applyFont="1" applyFill="1" applyAlignment="1">
      <alignment horizontal="center"/>
    </xf>
    <xf numFmtId="0" fontId="12" fillId="4" borderId="6" xfId="0" applyFont="1" applyFill="1" applyBorder="1" applyAlignment="1">
      <alignment horizontal="center" vertical="center"/>
    </xf>
    <xf numFmtId="0" fontId="17" fillId="4" borderId="0" xfId="0" applyFont="1" applyFill="1" applyAlignment="1">
      <alignment horizontal="center" vertical="center"/>
    </xf>
    <xf numFmtId="0" fontId="17" fillId="4" borderId="7" xfId="0" applyFont="1" applyFill="1" applyBorder="1" applyAlignment="1">
      <alignment horizontal="center" vertical="center"/>
    </xf>
    <xf numFmtId="0" fontId="14" fillId="0" borderId="0" xfId="0" applyFont="1"/>
    <xf numFmtId="0" fontId="6" fillId="0" borderId="0" xfId="0" applyFont="1"/>
    <xf numFmtId="0" fontId="42" fillId="0" borderId="0" xfId="0" applyFont="1" applyAlignment="1">
      <alignment horizontal="center"/>
    </xf>
    <xf numFmtId="10" fontId="0" fillId="0" borderId="0" xfId="0" applyNumberFormat="1"/>
    <xf numFmtId="16" fontId="0" fillId="0" borderId="0" xfId="0" applyNumberFormat="1"/>
    <xf numFmtId="0" fontId="43" fillId="4" borderId="6" xfId="0" applyFont="1" applyFill="1" applyBorder="1" applyAlignment="1">
      <alignment horizontal="center" vertical="center"/>
    </xf>
    <xf numFmtId="0" fontId="44" fillId="4" borderId="7" xfId="0" applyFont="1" applyFill="1" applyBorder="1" applyAlignment="1">
      <alignment horizontal="center" vertical="center"/>
    </xf>
    <xf numFmtId="0" fontId="22" fillId="3" borderId="19" xfId="0" applyFont="1" applyFill="1" applyBorder="1" applyAlignment="1">
      <alignment horizontal="center"/>
    </xf>
    <xf numFmtId="0" fontId="12" fillId="5" borderId="6" xfId="0" applyFont="1" applyFill="1" applyBorder="1" applyAlignment="1">
      <alignment horizontal="center" vertical="center"/>
    </xf>
    <xf numFmtId="0" fontId="17" fillId="5" borderId="7" xfId="0" applyFont="1" applyFill="1" applyBorder="1" applyAlignment="1">
      <alignment horizontal="center" vertical="center"/>
    </xf>
    <xf numFmtId="0" fontId="17" fillId="5" borderId="9" xfId="0" applyFont="1" applyFill="1" applyBorder="1" applyAlignment="1">
      <alignment horizontal="center" vertical="center"/>
    </xf>
    <xf numFmtId="49" fontId="17" fillId="5" borderId="9" xfId="0" applyNumberFormat="1" applyFont="1" applyFill="1" applyBorder="1" applyAlignment="1">
      <alignment horizontal="center" vertical="center"/>
    </xf>
    <xf numFmtId="0" fontId="17" fillId="5" borderId="16" xfId="0" applyFont="1" applyFill="1" applyBorder="1" applyAlignment="1">
      <alignment horizontal="center" vertical="center"/>
    </xf>
    <xf numFmtId="0" fontId="12" fillId="3" borderId="25" xfId="0" applyFont="1" applyFill="1" applyBorder="1" applyAlignment="1">
      <alignment horizontal="center"/>
    </xf>
    <xf numFmtId="0" fontId="12" fillId="3" borderId="22" xfId="0" applyFont="1" applyFill="1" applyBorder="1" applyAlignment="1">
      <alignment horizontal="center"/>
    </xf>
    <xf numFmtId="0" fontId="17" fillId="0" borderId="23" xfId="0" applyFont="1" applyBorder="1"/>
    <xf numFmtId="1" fontId="17" fillId="0" borderId="20" xfId="0" applyNumberFormat="1" applyFont="1" applyBorder="1"/>
    <xf numFmtId="0" fontId="17" fillId="0" borderId="12" xfId="0" applyFont="1" applyBorder="1"/>
    <xf numFmtId="0" fontId="20" fillId="0" borderId="1" xfId="0" applyFont="1" applyBorder="1"/>
    <xf numFmtId="0" fontId="17" fillId="0" borderId="8" xfId="0" applyFont="1" applyBorder="1" applyAlignment="1">
      <alignment horizontal="right"/>
    </xf>
    <xf numFmtId="0" fontId="17" fillId="0" borderId="2" xfId="0" applyFont="1" applyBorder="1"/>
    <xf numFmtId="0" fontId="46" fillId="0" borderId="0" xfId="0" applyFont="1"/>
    <xf numFmtId="0" fontId="46" fillId="0" borderId="0" xfId="0" applyFont="1" applyAlignment="1">
      <alignment horizontal="centerContinuous"/>
    </xf>
    <xf numFmtId="0" fontId="26" fillId="3" borderId="4" xfId="0" applyFont="1" applyFill="1" applyBorder="1" applyAlignment="1">
      <alignment horizontal="center" vertical="center"/>
    </xf>
    <xf numFmtId="0" fontId="26" fillId="3" borderId="18" xfId="0" applyFont="1" applyFill="1" applyBorder="1" applyAlignment="1">
      <alignment horizontal="center" vertical="center" wrapText="1"/>
    </xf>
    <xf numFmtId="0" fontId="26" fillId="3" borderId="3" xfId="0" applyFont="1" applyFill="1" applyBorder="1" applyAlignment="1">
      <alignment horizontal="center" vertical="center" wrapText="1"/>
    </xf>
    <xf numFmtId="0" fontId="26" fillId="3" borderId="5" xfId="0" applyFont="1" applyFill="1" applyBorder="1" applyAlignment="1">
      <alignment horizontal="center" vertical="center" wrapText="1" shrinkToFit="1"/>
    </xf>
    <xf numFmtId="0" fontId="41" fillId="5" borderId="3" xfId="0" applyFont="1" applyFill="1" applyBorder="1" applyAlignment="1">
      <alignment horizontal="center" vertical="center"/>
    </xf>
    <xf numFmtId="0" fontId="26" fillId="3" borderId="5" xfId="0" applyFont="1" applyFill="1" applyBorder="1" applyAlignment="1">
      <alignment horizontal="center" vertical="center"/>
    </xf>
    <xf numFmtId="0" fontId="41" fillId="6" borderId="30" xfId="0" applyFont="1" applyFill="1" applyBorder="1" applyAlignment="1">
      <alignment horizontal="center" vertical="center"/>
    </xf>
    <xf numFmtId="0" fontId="41" fillId="6" borderId="3" xfId="0" applyFont="1" applyFill="1" applyBorder="1" applyAlignment="1">
      <alignment horizontal="center" vertical="center"/>
    </xf>
    <xf numFmtId="0" fontId="41" fillId="6" borderId="4" xfId="0" applyFont="1" applyFill="1" applyBorder="1" applyAlignment="1">
      <alignment horizontal="center" vertical="center"/>
    </xf>
    <xf numFmtId="0" fontId="41" fillId="6" borderId="5" xfId="0" applyFont="1" applyFill="1" applyBorder="1" applyAlignment="1">
      <alignment horizontal="center" vertical="center"/>
    </xf>
    <xf numFmtId="0" fontId="41" fillId="6" borderId="19" xfId="0" applyFont="1" applyFill="1" applyBorder="1" applyAlignment="1">
      <alignment horizontal="right" vertical="center"/>
    </xf>
    <xf numFmtId="0" fontId="41" fillId="6" borderId="30" xfId="0" applyFont="1" applyFill="1" applyBorder="1" applyAlignment="1">
      <alignment horizontal="right" vertical="center"/>
    </xf>
    <xf numFmtId="0" fontId="23" fillId="2" borderId="0" xfId="0" applyFont="1" applyFill="1"/>
    <xf numFmtId="0" fontId="41" fillId="6" borderId="31" xfId="0" applyFont="1" applyFill="1" applyBorder="1" applyAlignment="1">
      <alignment horizontal="center" vertical="center"/>
    </xf>
    <xf numFmtId="0" fontId="17" fillId="0" borderId="2" xfId="0" applyFont="1" applyBorder="1" applyAlignment="1">
      <alignment horizontal="right"/>
    </xf>
    <xf numFmtId="0" fontId="25" fillId="4" borderId="8" xfId="0" applyFont="1" applyFill="1" applyBorder="1" applyAlignment="1">
      <alignment horizontal="right"/>
    </xf>
    <xf numFmtId="0" fontId="25" fillId="0" borderId="8" xfId="0" applyFont="1" applyBorder="1" applyAlignment="1">
      <alignment horizontal="right"/>
    </xf>
    <xf numFmtId="0" fontId="25" fillId="0" borderId="2" xfId="0" applyFont="1" applyBorder="1" applyAlignment="1">
      <alignment horizontal="right"/>
    </xf>
    <xf numFmtId="0" fontId="20" fillId="4" borderId="1" xfId="0" applyFont="1" applyFill="1" applyBorder="1" applyAlignment="1">
      <alignment horizontal="center"/>
    </xf>
    <xf numFmtId="0" fontId="47" fillId="0" borderId="0" xfId="0" applyFont="1" applyAlignment="1">
      <alignment horizontal="center"/>
    </xf>
    <xf numFmtId="0" fontId="22" fillId="5" borderId="9" xfId="0" applyFont="1" applyFill="1" applyBorder="1" applyAlignment="1">
      <alignment horizontal="center" vertical="center"/>
    </xf>
    <xf numFmtId="0" fontId="48" fillId="0" borderId="0" xfId="0" applyFont="1" applyAlignment="1">
      <alignment horizontal="center"/>
    </xf>
    <xf numFmtId="0" fontId="22" fillId="5" borderId="6" xfId="0" applyFont="1" applyFill="1" applyBorder="1" applyAlignment="1">
      <alignment horizontal="center" vertical="center"/>
    </xf>
    <xf numFmtId="0" fontId="22" fillId="5" borderId="19" xfId="0" applyFont="1" applyFill="1" applyBorder="1" applyAlignment="1">
      <alignment horizontal="center" vertical="center"/>
    </xf>
    <xf numFmtId="0" fontId="22" fillId="5" borderId="21" xfId="0" applyFont="1" applyFill="1" applyBorder="1" applyAlignment="1">
      <alignment horizontal="center" vertical="center"/>
    </xf>
    <xf numFmtId="0" fontId="22" fillId="5" borderId="18" xfId="0" applyFont="1" applyFill="1" applyBorder="1" applyAlignment="1">
      <alignment horizontal="center" vertical="center"/>
    </xf>
    <xf numFmtId="0" fontId="22" fillId="5" borderId="7" xfId="0" applyFont="1" applyFill="1" applyBorder="1" applyAlignment="1">
      <alignment horizontal="center" vertical="center"/>
    </xf>
    <xf numFmtId="0" fontId="45" fillId="0" borderId="1" xfId="0" applyFont="1" applyBorder="1" applyAlignment="1">
      <alignment horizontal="center"/>
    </xf>
    <xf numFmtId="0" fontId="17" fillId="0" borderId="28" xfId="0" applyFont="1" applyBorder="1" applyAlignment="1">
      <alignment horizontal="right"/>
    </xf>
    <xf numFmtId="0" fontId="39" fillId="0" borderId="2" xfId="1" applyFont="1" applyBorder="1" applyAlignment="1">
      <alignment horizontal="right"/>
    </xf>
    <xf numFmtId="0" fontId="41" fillId="5" borderId="4" xfId="0" applyFont="1" applyFill="1" applyBorder="1" applyAlignment="1">
      <alignment horizontal="center" vertical="center"/>
    </xf>
    <xf numFmtId="0" fontId="41" fillId="5" borderId="5" xfId="0" applyFont="1" applyFill="1" applyBorder="1" applyAlignment="1">
      <alignment horizontal="center" vertical="center"/>
    </xf>
    <xf numFmtId="0" fontId="40" fillId="4" borderId="23" xfId="1" applyFont="1" applyFill="1" applyBorder="1" applyAlignment="1">
      <alignment horizontal="center"/>
    </xf>
    <xf numFmtId="1" fontId="17" fillId="0" borderId="32" xfId="0" applyNumberFormat="1" applyFont="1" applyBorder="1"/>
    <xf numFmtId="0" fontId="41" fillId="4" borderId="0" xfId="0" applyFont="1" applyFill="1"/>
    <xf numFmtId="0" fontId="14" fillId="0" borderId="0" xfId="0" applyFont="1" applyAlignment="1">
      <alignment horizontal="left"/>
    </xf>
    <xf numFmtId="0" fontId="17" fillId="0" borderId="33" xfId="0" applyFont="1" applyBorder="1"/>
    <xf numFmtId="0" fontId="12" fillId="0" borderId="1" xfId="0" applyFont="1" applyBorder="1"/>
    <xf numFmtId="0" fontId="12" fillId="5" borderId="15" xfId="0" applyFont="1" applyFill="1" applyBorder="1" applyAlignment="1">
      <alignment horizontal="center" vertical="center"/>
    </xf>
    <xf numFmtId="22" fontId="17" fillId="5" borderId="9" xfId="0" applyNumberFormat="1" applyFont="1" applyFill="1" applyBorder="1" applyAlignment="1">
      <alignment horizontal="center" vertical="center"/>
    </xf>
    <xf numFmtId="49" fontId="17" fillId="0" borderId="10" xfId="0" applyNumberFormat="1" applyFont="1" applyBorder="1"/>
    <xf numFmtId="1" fontId="17" fillId="0" borderId="11" xfId="0" applyNumberFormat="1" applyFont="1" applyBorder="1" applyAlignment="1">
      <alignment horizontal="center"/>
    </xf>
    <xf numFmtId="1" fontId="17" fillId="0" borderId="12" xfId="0" applyNumberFormat="1" applyFont="1" applyBorder="1" applyAlignment="1">
      <alignment horizontal="right"/>
    </xf>
    <xf numFmtId="0" fontId="22" fillId="3" borderId="3" xfId="0" applyFont="1" applyFill="1" applyBorder="1" applyAlignment="1">
      <alignment horizontal="center"/>
    </xf>
    <xf numFmtId="0" fontId="22" fillId="3" borderId="4" xfId="0" applyFont="1" applyFill="1" applyBorder="1" applyAlignment="1">
      <alignment horizontal="center"/>
    </xf>
    <xf numFmtId="0" fontId="22" fillId="3" borderId="5" xfId="0" applyFont="1" applyFill="1" applyBorder="1" applyAlignment="1">
      <alignment horizontal="center"/>
    </xf>
    <xf numFmtId="1" fontId="22" fillId="3" borderId="4" xfId="0" applyNumberFormat="1" applyFont="1" applyFill="1" applyBorder="1" applyAlignment="1">
      <alignment horizontal="center"/>
    </xf>
    <xf numFmtId="1" fontId="22" fillId="3" borderId="5" xfId="0" applyNumberFormat="1" applyFont="1" applyFill="1" applyBorder="1"/>
    <xf numFmtId="0" fontId="45" fillId="0" borderId="10" xfId="0" applyFont="1" applyBorder="1" applyAlignment="1">
      <alignment horizontal="center"/>
    </xf>
    <xf numFmtId="0" fontId="39" fillId="0" borderId="12" xfId="1" applyFont="1" applyBorder="1" applyAlignment="1">
      <alignment horizontal="right"/>
    </xf>
    <xf numFmtId="0" fontId="22" fillId="5" borderId="3" xfId="0" applyFont="1" applyFill="1" applyBorder="1" applyAlignment="1">
      <alignment horizontal="center"/>
    </xf>
    <xf numFmtId="0" fontId="22" fillId="5" borderId="5" xfId="0" applyFont="1" applyFill="1" applyBorder="1" applyAlignment="1">
      <alignment horizontal="center"/>
    </xf>
    <xf numFmtId="0" fontId="26" fillId="3" borderId="4" xfId="0" applyFont="1" applyFill="1" applyBorder="1" applyAlignment="1">
      <alignment horizontal="center" vertical="center" wrapText="1" shrinkToFit="1"/>
    </xf>
    <xf numFmtId="0" fontId="40" fillId="4" borderId="10" xfId="1" applyFont="1" applyFill="1" applyBorder="1" applyAlignment="1">
      <alignment horizontal="center"/>
    </xf>
    <xf numFmtId="0" fontId="20" fillId="4" borderId="10" xfId="0" applyFont="1" applyFill="1" applyBorder="1" applyAlignment="1">
      <alignment horizontal="center"/>
    </xf>
    <xf numFmtId="0" fontId="25" fillId="4" borderId="11" xfId="0" applyFont="1" applyFill="1" applyBorder="1" applyAlignment="1">
      <alignment horizontal="right"/>
    </xf>
    <xf numFmtId="0" fontId="25" fillId="0" borderId="11" xfId="0" applyFont="1" applyBorder="1" applyAlignment="1">
      <alignment horizontal="right"/>
    </xf>
    <xf numFmtId="0" fontId="25" fillId="0" borderId="12" xfId="0" applyFont="1" applyBorder="1" applyAlignment="1">
      <alignment horizontal="right"/>
    </xf>
    <xf numFmtId="0" fontId="26" fillId="3" borderId="19" xfId="0" applyFont="1" applyFill="1" applyBorder="1" applyAlignment="1">
      <alignment horizontal="center" vertical="center"/>
    </xf>
    <xf numFmtId="0" fontId="26" fillId="3" borderId="3" xfId="0" applyFont="1" applyFill="1" applyBorder="1" applyAlignment="1">
      <alignment horizontal="center" vertical="center"/>
    </xf>
    <xf numFmtId="2" fontId="26" fillId="3" borderId="4" xfId="0" applyNumberFormat="1" applyFont="1" applyFill="1" applyBorder="1" applyAlignment="1" applyProtection="1">
      <alignment horizontal="center" vertical="center"/>
      <protection locked="0"/>
    </xf>
    <xf numFmtId="0" fontId="22" fillId="3" borderId="18" xfId="0" applyFont="1" applyFill="1" applyBorder="1"/>
    <xf numFmtId="0" fontId="24" fillId="0" borderId="0" xfId="0" applyFont="1" applyAlignment="1">
      <alignment horizontal="center"/>
    </xf>
    <xf numFmtId="0" fontId="17" fillId="0" borderId="8" xfId="0" applyFont="1" applyBorder="1" applyAlignment="1">
      <alignment horizontal="right" vertical="center"/>
    </xf>
    <xf numFmtId="0" fontId="38" fillId="5" borderId="4" xfId="0" applyFont="1" applyFill="1" applyBorder="1" applyAlignment="1">
      <alignment horizontal="right" vertical="center"/>
    </xf>
    <xf numFmtId="0" fontId="38" fillId="3" borderId="4" xfId="0" applyFont="1" applyFill="1" applyBorder="1" applyAlignment="1">
      <alignment horizontal="center" vertical="center"/>
    </xf>
    <xf numFmtId="0" fontId="22" fillId="3" borderId="18" xfId="0" applyFont="1" applyFill="1" applyBorder="1" applyAlignment="1">
      <alignment horizontal="center"/>
    </xf>
    <xf numFmtId="0" fontId="12" fillId="4" borderId="1" xfId="0" applyFont="1" applyFill="1" applyBorder="1" applyAlignment="1">
      <alignment horizontal="left"/>
    </xf>
    <xf numFmtId="0" fontId="17" fillId="4" borderId="2" xfId="0" applyFont="1" applyFill="1" applyBorder="1" applyAlignment="1">
      <alignment horizontal="right"/>
    </xf>
    <xf numFmtId="0" fontId="12" fillId="0" borderId="10" xfId="0" applyFont="1" applyBorder="1"/>
    <xf numFmtId="0" fontId="12" fillId="3" borderId="3" xfId="0" applyFont="1" applyFill="1" applyBorder="1" applyAlignment="1">
      <alignment horizontal="center"/>
    </xf>
    <xf numFmtId="1" fontId="12" fillId="5" borderId="5" xfId="0" applyNumberFormat="1" applyFont="1" applyFill="1" applyBorder="1"/>
    <xf numFmtId="0" fontId="41" fillId="5" borderId="3" xfId="0" applyFont="1" applyFill="1" applyBorder="1" applyAlignment="1">
      <alignment horizontal="center"/>
    </xf>
    <xf numFmtId="0" fontId="38" fillId="5" borderId="4" xfId="0" applyFont="1" applyFill="1" applyBorder="1" applyAlignment="1">
      <alignment horizontal="center"/>
    </xf>
    <xf numFmtId="0" fontId="38" fillId="5" borderId="5" xfId="0" applyFont="1" applyFill="1" applyBorder="1" applyAlignment="1">
      <alignment horizontal="center"/>
    </xf>
    <xf numFmtId="0" fontId="38" fillId="5" borderId="3" xfId="0" applyFont="1" applyFill="1" applyBorder="1" applyAlignment="1">
      <alignment horizontal="center"/>
    </xf>
    <xf numFmtId="0" fontId="38" fillId="5" borderId="4" xfId="0" applyFont="1" applyFill="1" applyBorder="1"/>
    <xf numFmtId="0" fontId="38" fillId="5" borderId="5" xfId="0" applyFont="1" applyFill="1" applyBorder="1"/>
    <xf numFmtId="0" fontId="20" fillId="4" borderId="1" xfId="0" applyFont="1" applyFill="1" applyBorder="1" applyAlignment="1">
      <alignment vertical="center"/>
    </xf>
    <xf numFmtId="0" fontId="49" fillId="5" borderId="3" xfId="0" applyFont="1" applyFill="1" applyBorder="1" applyAlignment="1">
      <alignment horizontal="center"/>
    </xf>
    <xf numFmtId="165" fontId="49" fillId="5" borderId="5" xfId="0" applyNumberFormat="1" applyFont="1" applyFill="1" applyBorder="1" applyAlignment="1">
      <alignment horizontal="right"/>
    </xf>
    <xf numFmtId="166" fontId="17" fillId="5" borderId="9" xfId="0" applyNumberFormat="1" applyFont="1" applyFill="1" applyBorder="1" applyAlignment="1">
      <alignment horizontal="center" vertical="center"/>
    </xf>
    <xf numFmtId="0" fontId="51" fillId="4" borderId="41" xfId="0" applyFont="1" applyFill="1" applyBorder="1" applyAlignment="1">
      <alignment horizontal="center" vertical="center"/>
    </xf>
    <xf numFmtId="0" fontId="22" fillId="5" borderId="15" xfId="0" applyFont="1" applyFill="1" applyBorder="1" applyAlignment="1">
      <alignment horizontal="center" vertical="center"/>
    </xf>
    <xf numFmtId="164" fontId="53" fillId="4" borderId="23" xfId="0" applyNumberFormat="1" applyFont="1" applyFill="1" applyBorder="1" applyAlignment="1">
      <alignment horizontal="center" vertical="center"/>
    </xf>
    <xf numFmtId="164" fontId="53" fillId="4" borderId="44" xfId="0" applyNumberFormat="1" applyFont="1" applyFill="1" applyBorder="1" applyAlignment="1">
      <alignment horizontal="center" vertical="center"/>
    </xf>
    <xf numFmtId="40" fontId="53" fillId="4" borderId="44" xfId="0" applyNumberFormat="1" applyFont="1" applyFill="1" applyBorder="1" applyAlignment="1">
      <alignment horizontal="center" vertical="center"/>
    </xf>
    <xf numFmtId="0" fontId="53" fillId="4" borderId="44" xfId="0" applyFont="1" applyFill="1" applyBorder="1" applyAlignment="1">
      <alignment horizontal="center" vertical="center"/>
    </xf>
    <xf numFmtId="2" fontId="53" fillId="4" borderId="44" xfId="0" applyNumberFormat="1" applyFont="1" applyFill="1" applyBorder="1" applyAlignment="1">
      <alignment horizontal="center" vertical="center"/>
    </xf>
    <xf numFmtId="2" fontId="53" fillId="4" borderId="44" xfId="0" applyNumberFormat="1" applyFont="1" applyFill="1" applyBorder="1" applyAlignment="1" applyProtection="1">
      <alignment horizontal="center" vertical="center"/>
      <protection locked="0"/>
    </xf>
    <xf numFmtId="166" fontId="53" fillId="4" borderId="44" xfId="0" applyNumberFormat="1" applyFont="1" applyFill="1" applyBorder="1" applyAlignment="1">
      <alignment horizontal="center" vertical="center"/>
    </xf>
    <xf numFmtId="4" fontId="53" fillId="4" borderId="44" xfId="0" applyNumberFormat="1" applyFont="1" applyFill="1" applyBorder="1" applyAlignment="1">
      <alignment horizontal="center" vertical="center"/>
    </xf>
    <xf numFmtId="40" fontId="53" fillId="4" borderId="20" xfId="0" applyNumberFormat="1" applyFont="1" applyFill="1" applyBorder="1" applyAlignment="1">
      <alignment horizontal="center" vertical="center"/>
    </xf>
    <xf numFmtId="164" fontId="53" fillId="4" borderId="1" xfId="0" applyNumberFormat="1" applyFont="1" applyFill="1" applyBorder="1" applyAlignment="1">
      <alignment horizontal="center" vertical="center"/>
    </xf>
    <xf numFmtId="164" fontId="53" fillId="4" borderId="8" xfId="0" applyNumberFormat="1" applyFont="1" applyFill="1" applyBorder="1" applyAlignment="1">
      <alignment horizontal="center" vertical="center"/>
    </xf>
    <xf numFmtId="40" fontId="53" fillId="4" borderId="8" xfId="0" applyNumberFormat="1" applyFont="1" applyFill="1" applyBorder="1" applyAlignment="1">
      <alignment horizontal="center" vertical="center"/>
    </xf>
    <xf numFmtId="0" fontId="53" fillId="4" borderId="8" xfId="0" applyFont="1" applyFill="1" applyBorder="1" applyAlignment="1">
      <alignment horizontal="center" vertical="center"/>
    </xf>
    <xf numFmtId="2" fontId="53" fillId="4" borderId="8" xfId="0" applyNumberFormat="1" applyFont="1" applyFill="1" applyBorder="1" applyAlignment="1">
      <alignment horizontal="center" vertical="center"/>
    </xf>
    <xf numFmtId="2" fontId="53" fillId="4" borderId="8" xfId="0" applyNumberFormat="1" applyFont="1" applyFill="1" applyBorder="1" applyAlignment="1" applyProtection="1">
      <alignment horizontal="center" vertical="center"/>
      <protection locked="0"/>
    </xf>
    <xf numFmtId="166" fontId="53" fillId="4" borderId="8" xfId="0" applyNumberFormat="1" applyFont="1" applyFill="1" applyBorder="1" applyAlignment="1">
      <alignment horizontal="center" vertical="center"/>
    </xf>
    <xf numFmtId="4" fontId="53" fillId="4" borderId="8" xfId="0" applyNumberFormat="1" applyFont="1" applyFill="1" applyBorder="1" applyAlignment="1">
      <alignment horizontal="center" vertical="center"/>
    </xf>
    <xf numFmtId="40" fontId="53" fillId="4" borderId="2" xfId="0" applyNumberFormat="1" applyFont="1" applyFill="1" applyBorder="1" applyAlignment="1">
      <alignment horizontal="center" vertical="center"/>
    </xf>
    <xf numFmtId="14" fontId="53" fillId="4" borderId="8" xfId="0" applyNumberFormat="1" applyFont="1" applyFill="1" applyBorder="1" applyAlignment="1">
      <alignment horizontal="center" vertical="center"/>
    </xf>
    <xf numFmtId="0" fontId="54" fillId="0" borderId="0" xfId="0" applyFont="1"/>
    <xf numFmtId="164" fontId="55" fillId="0" borderId="0" xfId="0" applyNumberFormat="1" applyFont="1" applyAlignment="1">
      <alignment horizontal="center"/>
    </xf>
    <xf numFmtId="0" fontId="56" fillId="0" borderId="0" xfId="0" applyFont="1"/>
    <xf numFmtId="2" fontId="55" fillId="0" borderId="0" xfId="0" applyNumberFormat="1" applyFont="1" applyAlignment="1">
      <alignment horizontal="center"/>
    </xf>
    <xf numFmtId="0" fontId="57" fillId="0" borderId="13" xfId="0" applyFont="1" applyBorder="1" applyAlignment="1">
      <alignment horizontal="center" vertical="center"/>
    </xf>
    <xf numFmtId="0" fontId="58" fillId="0" borderId="17" xfId="0" applyFont="1" applyBorder="1" applyAlignment="1">
      <alignment horizontal="center" vertical="center"/>
    </xf>
    <xf numFmtId="0" fontId="59" fillId="0" borderId="17" xfId="0" applyFont="1" applyBorder="1" applyAlignment="1">
      <alignment horizontal="center" vertical="center"/>
    </xf>
    <xf numFmtId="3" fontId="60" fillId="0" borderId="14" xfId="0" applyNumberFormat="1" applyFont="1" applyBorder="1" applyAlignment="1">
      <alignment horizontal="center" vertical="center"/>
    </xf>
    <xf numFmtId="0" fontId="61" fillId="0" borderId="7" xfId="0" applyFont="1" applyBorder="1" applyAlignment="1">
      <alignment horizontal="center" vertical="center"/>
    </xf>
    <xf numFmtId="0" fontId="57" fillId="0" borderId="6" xfId="0" applyFont="1" applyBorder="1" applyAlignment="1">
      <alignment horizontal="center" vertical="center"/>
    </xf>
    <xf numFmtId="0" fontId="58" fillId="0" borderId="0" xfId="0" applyFont="1" applyAlignment="1">
      <alignment horizontal="center" vertical="center"/>
    </xf>
    <xf numFmtId="0" fontId="59" fillId="0" borderId="0" xfId="0" applyFont="1" applyAlignment="1">
      <alignment horizontal="center" vertical="center"/>
    </xf>
    <xf numFmtId="3" fontId="60" fillId="0" borderId="7" xfId="0" applyNumberFormat="1" applyFont="1" applyBorder="1" applyAlignment="1">
      <alignment horizontal="center" vertical="center"/>
    </xf>
    <xf numFmtId="164" fontId="60" fillId="0" borderId="7" xfId="0" applyNumberFormat="1" applyFont="1" applyBorder="1" applyAlignment="1">
      <alignment horizontal="center" vertical="center"/>
    </xf>
    <xf numFmtId="2" fontId="60" fillId="0" borderId="7" xfId="0" applyNumberFormat="1" applyFont="1" applyBorder="1" applyAlignment="1">
      <alignment horizontal="center" vertical="center"/>
    </xf>
    <xf numFmtId="2" fontId="57" fillId="2" borderId="0" xfId="0" applyNumberFormat="1" applyFont="1" applyFill="1" applyAlignment="1">
      <alignment horizontal="center" vertical="center"/>
    </xf>
    <xf numFmtId="0" fontId="59" fillId="0" borderId="9" xfId="0" applyFont="1" applyBorder="1" applyAlignment="1">
      <alignment horizontal="center" vertical="center"/>
    </xf>
    <xf numFmtId="164" fontId="60" fillId="0" borderId="16" xfId="0" applyNumberFormat="1" applyFont="1" applyBorder="1" applyAlignment="1">
      <alignment horizontal="center" vertical="center"/>
    </xf>
    <xf numFmtId="0" fontId="61" fillId="0" borderId="16" xfId="0" applyFont="1" applyBorder="1" applyAlignment="1">
      <alignment horizontal="center" vertical="center"/>
    </xf>
    <xf numFmtId="164" fontId="57" fillId="2" borderId="0" xfId="0" applyNumberFormat="1" applyFont="1" applyFill="1" applyAlignment="1">
      <alignment horizontal="center" vertical="center"/>
    </xf>
    <xf numFmtId="0" fontId="55" fillId="0" borderId="38" xfId="0" applyFont="1" applyBorder="1" applyAlignment="1">
      <alignment horizontal="center"/>
    </xf>
    <xf numFmtId="0" fontId="55" fillId="0" borderId="0" xfId="0" applyFont="1" applyAlignment="1">
      <alignment horizontal="center"/>
    </xf>
    <xf numFmtId="164" fontId="55" fillId="0" borderId="46" xfId="0" applyNumberFormat="1" applyFont="1" applyBorder="1" applyAlignment="1">
      <alignment horizontal="center"/>
    </xf>
    <xf numFmtId="0" fontId="55" fillId="0" borderId="45" xfId="0" applyFont="1" applyBorder="1" applyAlignment="1">
      <alignment horizontal="center"/>
    </xf>
    <xf numFmtId="0" fontId="55" fillId="0" borderId="35" xfId="0" applyFont="1" applyBorder="1" applyAlignment="1">
      <alignment horizontal="center"/>
    </xf>
    <xf numFmtId="2" fontId="55" fillId="0" borderId="46" xfId="0" applyNumberFormat="1" applyFont="1" applyBorder="1" applyAlignment="1">
      <alignment horizontal="center"/>
    </xf>
    <xf numFmtId="4" fontId="55" fillId="0" borderId="46" xfId="0" applyNumberFormat="1" applyFont="1" applyBorder="1" applyAlignment="1">
      <alignment horizontal="center"/>
    </xf>
    <xf numFmtId="0" fontId="40" fillId="4" borderId="36" xfId="1" applyFont="1" applyFill="1" applyBorder="1" applyAlignment="1">
      <alignment horizontal="center"/>
    </xf>
    <xf numFmtId="0" fontId="41" fillId="5" borderId="23" xfId="0" applyFont="1" applyFill="1" applyBorder="1" applyAlignment="1">
      <alignment horizontal="center"/>
    </xf>
    <xf numFmtId="0" fontId="38" fillId="5" borderId="20" xfId="0" applyFont="1" applyFill="1" applyBorder="1" applyAlignment="1">
      <alignment horizontal="center"/>
    </xf>
    <xf numFmtId="0" fontId="25" fillId="4" borderId="2" xfId="0" applyFont="1" applyFill="1" applyBorder="1" applyAlignment="1">
      <alignment horizontal="right"/>
    </xf>
    <xf numFmtId="0" fontId="41" fillId="5" borderId="39" xfId="0" applyFont="1" applyFill="1" applyBorder="1" applyAlignment="1">
      <alignment horizontal="center"/>
    </xf>
    <xf numFmtId="0" fontId="41" fillId="5" borderId="40" xfId="0" applyFont="1" applyFill="1" applyBorder="1"/>
    <xf numFmtId="0" fontId="0" fillId="4" borderId="0" xfId="0" applyFill="1"/>
    <xf numFmtId="49" fontId="20" fillId="4" borderId="1" xfId="0" applyNumberFormat="1" applyFont="1" applyFill="1" applyBorder="1" applyAlignment="1">
      <alignment horizontal="center"/>
    </xf>
    <xf numFmtId="0" fontId="63" fillId="0" borderId="0" xfId="0" applyFont="1" applyAlignment="1">
      <alignment horizontal="center"/>
    </xf>
    <xf numFmtId="0" fontId="62" fillId="0" borderId="0" xfId="0" applyFont="1" applyAlignment="1">
      <alignment horizontal="center"/>
    </xf>
    <xf numFmtId="0" fontId="64" fillId="7" borderId="30" xfId="0" applyFont="1" applyFill="1" applyBorder="1" applyAlignment="1">
      <alignment horizontal="center"/>
    </xf>
    <xf numFmtId="0" fontId="64" fillId="7" borderId="4" xfId="0" applyFont="1" applyFill="1" applyBorder="1" applyAlignment="1">
      <alignment horizontal="center"/>
    </xf>
    <xf numFmtId="0" fontId="65" fillId="0" borderId="11" xfId="0" applyFont="1" applyBorder="1" applyAlignment="1">
      <alignment horizontal="center"/>
    </xf>
    <xf numFmtId="0" fontId="65" fillId="0" borderId="8" xfId="0" applyFont="1" applyBorder="1" applyAlignment="1">
      <alignment horizontal="center"/>
    </xf>
    <xf numFmtId="0" fontId="50" fillId="0" borderId="42" xfId="0" applyFont="1" applyBorder="1" applyAlignment="1">
      <alignment horizontal="center"/>
    </xf>
    <xf numFmtId="0" fontId="50" fillId="0" borderId="41" xfId="0" applyFont="1" applyBorder="1" applyAlignment="1">
      <alignment horizontal="center"/>
    </xf>
    <xf numFmtId="0" fontId="64" fillId="5" borderId="4" xfId="0" applyFont="1" applyFill="1" applyBorder="1" applyAlignment="1">
      <alignment horizontal="center"/>
    </xf>
    <xf numFmtId="0" fontId="64" fillId="5" borderId="5" xfId="0" applyFont="1" applyFill="1" applyBorder="1" applyAlignment="1">
      <alignment horizontal="center"/>
    </xf>
    <xf numFmtId="0" fontId="66" fillId="8" borderId="30" xfId="0" applyFont="1" applyFill="1" applyBorder="1" applyAlignment="1">
      <alignment horizontal="center"/>
    </xf>
    <xf numFmtId="165" fontId="66" fillId="8" borderId="4" xfId="0" applyNumberFormat="1" applyFont="1" applyFill="1" applyBorder="1" applyAlignment="1">
      <alignment horizontal="right"/>
    </xf>
    <xf numFmtId="0" fontId="17" fillId="2" borderId="2" xfId="0" applyFont="1" applyFill="1" applyBorder="1" applyAlignment="1">
      <alignment horizontal="right" vertical="center" wrapText="1"/>
    </xf>
    <xf numFmtId="0" fontId="50" fillId="0" borderId="6" xfId="0" applyFont="1" applyBorder="1" applyAlignment="1">
      <alignment horizontal="center"/>
    </xf>
    <xf numFmtId="0" fontId="65" fillId="0" borderId="26" xfId="0" applyFont="1" applyBorder="1" applyAlignment="1">
      <alignment horizontal="center"/>
    </xf>
    <xf numFmtId="0" fontId="50" fillId="0" borderId="1" xfId="0" applyFont="1" applyBorder="1" applyAlignment="1">
      <alignment horizontal="center"/>
    </xf>
    <xf numFmtId="0" fontId="66" fillId="5" borderId="4" xfId="0" applyFont="1" applyFill="1" applyBorder="1"/>
    <xf numFmtId="0" fontId="66" fillId="8" borderId="13" xfId="0" applyFont="1" applyFill="1" applyBorder="1" applyAlignment="1">
      <alignment horizontal="center"/>
    </xf>
    <xf numFmtId="0" fontId="67" fillId="5" borderId="47" xfId="0" applyFont="1" applyFill="1" applyBorder="1"/>
    <xf numFmtId="0" fontId="66" fillId="5" borderId="3" xfId="0" applyFont="1" applyFill="1" applyBorder="1" applyAlignment="1">
      <alignment horizontal="center"/>
    </xf>
    <xf numFmtId="165" fontId="66" fillId="8" borderId="47" xfId="0" applyNumberFormat="1" applyFont="1" applyFill="1" applyBorder="1" applyAlignment="1">
      <alignment horizontal="center"/>
    </xf>
    <xf numFmtId="0" fontId="66" fillId="5" borderId="4" xfId="0" applyFont="1" applyFill="1" applyBorder="1" applyAlignment="1">
      <alignment horizontal="center"/>
    </xf>
    <xf numFmtId="0" fontId="66" fillId="5" borderId="47" xfId="0" applyFont="1" applyFill="1" applyBorder="1" applyAlignment="1">
      <alignment horizontal="center"/>
    </xf>
    <xf numFmtId="0" fontId="65" fillId="0" borderId="34" xfId="0" applyFont="1" applyBorder="1" applyAlignment="1">
      <alignment horizontal="center"/>
    </xf>
    <xf numFmtId="0" fontId="65" fillId="5" borderId="4" xfId="0" applyFont="1" applyFill="1" applyBorder="1" applyAlignment="1">
      <alignment horizontal="center"/>
    </xf>
    <xf numFmtId="0" fontId="38" fillId="0" borderId="19" xfId="0" applyFont="1" applyBorder="1" applyAlignment="1">
      <alignment horizontal="center"/>
    </xf>
    <xf numFmtId="0" fontId="66" fillId="7" borderId="30" xfId="0" applyFont="1" applyFill="1" applyBorder="1" applyAlignment="1">
      <alignment horizontal="center"/>
    </xf>
    <xf numFmtId="49" fontId="17" fillId="0" borderId="49" xfId="0" applyNumberFormat="1" applyFont="1" applyBorder="1"/>
    <xf numFmtId="1" fontId="17" fillId="0" borderId="26" xfId="0" applyNumberFormat="1" applyFont="1" applyBorder="1" applyAlignment="1">
      <alignment horizontal="center"/>
    </xf>
    <xf numFmtId="1" fontId="17" fillId="0" borderId="24" xfId="0" applyNumberFormat="1" applyFont="1" applyBorder="1" applyAlignment="1">
      <alignment horizontal="right"/>
    </xf>
    <xf numFmtId="49" fontId="17" fillId="0" borderId="1" xfId="0" applyNumberFormat="1" applyFont="1" applyBorder="1"/>
    <xf numFmtId="1" fontId="17" fillId="0" borderId="8" xfId="0" applyNumberFormat="1" applyFont="1" applyBorder="1" applyAlignment="1">
      <alignment horizontal="center"/>
    </xf>
    <xf numFmtId="1" fontId="17" fillId="0" borderId="2" xfId="0" applyNumberFormat="1" applyFont="1" applyBorder="1" applyAlignment="1">
      <alignment horizontal="right"/>
    </xf>
    <xf numFmtId="0" fontId="15" fillId="0" borderId="0" xfId="0" applyFont="1"/>
    <xf numFmtId="0" fontId="12" fillId="4" borderId="1" xfId="0" applyFont="1" applyFill="1" applyBorder="1" applyAlignment="1">
      <alignment vertical="center"/>
    </xf>
    <xf numFmtId="0" fontId="15" fillId="4" borderId="0" xfId="0" applyFont="1" applyFill="1"/>
    <xf numFmtId="0" fontId="41" fillId="4" borderId="0" xfId="0" applyFont="1" applyFill="1" applyAlignment="1">
      <alignment horizontal="center"/>
    </xf>
    <xf numFmtId="0" fontId="26" fillId="3" borderId="18" xfId="0" applyFont="1" applyFill="1" applyBorder="1" applyAlignment="1">
      <alignment horizontal="center" vertical="center"/>
    </xf>
    <xf numFmtId="0" fontId="52" fillId="4" borderId="50" xfId="0" applyFont="1" applyFill="1" applyBorder="1" applyAlignment="1">
      <alignment horizontal="center" vertical="center"/>
    </xf>
    <xf numFmtId="0" fontId="52" fillId="4" borderId="51" xfId="0" applyFont="1" applyFill="1" applyBorder="1" applyAlignment="1">
      <alignment horizontal="center" vertical="center"/>
    </xf>
    <xf numFmtId="0" fontId="51" fillId="4" borderId="43" xfId="0" applyFont="1" applyFill="1" applyBorder="1" applyAlignment="1">
      <alignment horizontal="center" vertical="center"/>
    </xf>
    <xf numFmtId="0" fontId="20" fillId="4" borderId="49" xfId="0" applyFont="1" applyFill="1" applyBorder="1" applyAlignment="1">
      <alignment horizontal="center"/>
    </xf>
    <xf numFmtId="0" fontId="25" fillId="4" borderId="26" xfId="0" applyFont="1" applyFill="1" applyBorder="1" applyAlignment="1">
      <alignment horizontal="right"/>
    </xf>
    <xf numFmtId="0" fontId="25" fillId="0" borderId="26" xfId="0" applyFont="1" applyBorder="1" applyAlignment="1">
      <alignment horizontal="right"/>
    </xf>
    <xf numFmtId="0" fontId="25" fillId="0" borderId="24" xfId="0" applyFont="1" applyBorder="1" applyAlignment="1">
      <alignment horizontal="right"/>
    </xf>
    <xf numFmtId="0" fontId="65" fillId="0" borderId="11" xfId="0" applyFont="1" applyBorder="1"/>
    <xf numFmtId="0" fontId="65" fillId="0" borderId="12" xfId="0" applyFont="1" applyBorder="1"/>
    <xf numFmtId="0" fontId="65" fillId="0" borderId="8" xfId="0" applyFont="1" applyBorder="1"/>
    <xf numFmtId="0" fontId="65" fillId="0" borderId="2" xfId="0" applyFont="1" applyBorder="1"/>
    <xf numFmtId="0" fontId="65" fillId="0" borderId="34" xfId="0" applyFont="1" applyBorder="1"/>
    <xf numFmtId="0" fontId="65" fillId="0" borderId="32" xfId="0" applyFont="1" applyBorder="1"/>
    <xf numFmtId="0" fontId="65" fillId="5" borderId="4" xfId="0" applyFont="1" applyFill="1" applyBorder="1"/>
    <xf numFmtId="0" fontId="68" fillId="5" borderId="4" xfId="0" applyFont="1" applyFill="1" applyBorder="1"/>
    <xf numFmtId="0" fontId="65" fillId="5" borderId="5" xfId="0" applyFont="1" applyFill="1" applyBorder="1"/>
    <xf numFmtId="0" fontId="65" fillId="0" borderId="26" xfId="0" applyFont="1" applyBorder="1"/>
    <xf numFmtId="0" fontId="65" fillId="0" borderId="24" xfId="0" applyFont="1" applyBorder="1"/>
    <xf numFmtId="0" fontId="69" fillId="0" borderId="11" xfId="0" applyFont="1" applyBorder="1" applyAlignment="1">
      <alignment horizontal="center"/>
    </xf>
    <xf numFmtId="0" fontId="69" fillId="0" borderId="8" xfId="0" applyFont="1" applyBorder="1" applyAlignment="1">
      <alignment horizontal="center"/>
    </xf>
    <xf numFmtId="0" fontId="69" fillId="0" borderId="34" xfId="0" applyFont="1" applyBorder="1" applyAlignment="1">
      <alignment horizontal="center"/>
    </xf>
    <xf numFmtId="0" fontId="69" fillId="5" borderId="48" xfId="0" applyFont="1" applyFill="1" applyBorder="1" applyAlignment="1">
      <alignment horizontal="center"/>
    </xf>
    <xf numFmtId="0" fontId="69" fillId="0" borderId="26" xfId="0" applyFont="1" applyBorder="1" applyAlignment="1">
      <alignment horizontal="center"/>
    </xf>
    <xf numFmtId="0" fontId="69" fillId="0" borderId="11" xfId="0" applyFont="1" applyBorder="1" applyAlignment="1">
      <alignment horizontal="right"/>
    </xf>
    <xf numFmtId="0" fontId="69" fillId="0" borderId="8" xfId="0" applyFont="1" applyBorder="1" applyAlignment="1">
      <alignment horizontal="right"/>
    </xf>
    <xf numFmtId="0" fontId="69" fillId="0" borderId="26" xfId="0" applyFont="1" applyBorder="1" applyAlignment="1">
      <alignment horizontal="right"/>
    </xf>
    <xf numFmtId="165" fontId="66" fillId="5" borderId="5" xfId="0" applyNumberFormat="1" applyFont="1" applyFill="1" applyBorder="1"/>
    <xf numFmtId="0" fontId="50" fillId="9" borderId="3" xfId="1" applyFont="1" applyFill="1" applyBorder="1" applyAlignment="1">
      <alignment horizontal="center" vertical="center" wrapText="1"/>
    </xf>
    <xf numFmtId="0" fontId="50" fillId="9" borderId="31" xfId="1" applyFont="1" applyFill="1" applyBorder="1" applyAlignment="1">
      <alignment horizontal="center" vertical="center" wrapText="1"/>
    </xf>
    <xf numFmtId="0" fontId="50" fillId="9" borderId="5" xfId="1" applyFont="1" applyFill="1" applyBorder="1" applyAlignment="1">
      <alignment horizontal="center" vertical="center" wrapText="1"/>
    </xf>
    <xf numFmtId="0" fontId="70" fillId="0" borderId="27" xfId="1" applyFont="1" applyBorder="1" applyAlignment="1">
      <alignment horizontal="center"/>
    </xf>
    <xf numFmtId="0" fontId="70" fillId="0" borderId="20" xfId="1" applyFont="1" applyBorder="1" applyAlignment="1">
      <alignment horizontal="center"/>
    </xf>
    <xf numFmtId="0" fontId="70" fillId="0" borderId="37" xfId="1" applyFont="1" applyBorder="1" applyAlignment="1">
      <alignment horizontal="center"/>
    </xf>
    <xf numFmtId="0" fontId="70" fillId="0" borderId="12" xfId="1" applyFont="1" applyBorder="1" applyAlignment="1">
      <alignment horizontal="center"/>
    </xf>
    <xf numFmtId="0" fontId="70" fillId="0" borderId="35" xfId="1" applyFont="1" applyBorder="1" applyAlignment="1">
      <alignment horizontal="center"/>
    </xf>
    <xf numFmtId="0" fontId="70" fillId="0" borderId="29" xfId="1" applyFont="1" applyBorder="1" applyAlignment="1">
      <alignment horizontal="center"/>
    </xf>
    <xf numFmtId="0" fontId="49" fillId="9" borderId="15" xfId="1" applyFont="1" applyFill="1" applyBorder="1" applyAlignment="1">
      <alignment horizontal="center"/>
    </xf>
    <xf numFmtId="0" fontId="49" fillId="9" borderId="38" xfId="1" applyFont="1" applyFill="1" applyBorder="1" applyAlignment="1">
      <alignment horizontal="center"/>
    </xf>
    <xf numFmtId="0" fontId="49" fillId="9" borderId="35" xfId="1" applyFont="1" applyFill="1" applyBorder="1" applyAlignment="1">
      <alignment horizontal="center"/>
    </xf>
    <xf numFmtId="0" fontId="49" fillId="9" borderId="29" xfId="1" applyFont="1" applyFill="1" applyBorder="1" applyAlignment="1">
      <alignment horizontal="center"/>
    </xf>
    <xf numFmtId="0" fontId="17" fillId="0" borderId="34" xfId="0" applyFont="1" applyBorder="1" applyAlignment="1">
      <alignment horizontal="right"/>
    </xf>
    <xf numFmtId="0" fontId="66" fillId="5" borderId="5" xfId="0" applyFont="1" applyFill="1" applyBorder="1"/>
    <xf numFmtId="165" fontId="66" fillId="5" borderId="22" xfId="0" applyNumberFormat="1" applyFont="1" applyFill="1" applyBorder="1"/>
    <xf numFmtId="0" fontId="66" fillId="5" borderId="4" xfId="0" applyFont="1" applyFill="1" applyBorder="1" applyAlignment="1">
      <alignment horizontal="right"/>
    </xf>
    <xf numFmtId="0" fontId="66" fillId="5" borderId="5" xfId="0" applyFont="1" applyFill="1" applyBorder="1" applyAlignment="1">
      <alignment horizontal="right"/>
    </xf>
    <xf numFmtId="0" fontId="66" fillId="5" borderId="47" xfId="0" applyFont="1" applyFill="1" applyBorder="1"/>
    <xf numFmtId="0" fontId="65" fillId="0" borderId="11" xfId="0" applyFont="1" applyBorder="1" applyAlignment="1">
      <alignment horizontal="right"/>
    </xf>
    <xf numFmtId="0" fontId="21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center" wrapText="1"/>
    </xf>
    <xf numFmtId="0" fontId="24" fillId="0" borderId="0" xfId="0" applyFont="1" applyAlignment="1">
      <alignment horizontal="center"/>
    </xf>
    <xf numFmtId="0" fontId="58" fillId="0" borderId="6" xfId="0" applyFont="1" applyBorder="1" applyAlignment="1">
      <alignment horizontal="center" vertical="center"/>
    </xf>
    <xf numFmtId="0" fontId="58" fillId="0" borderId="0" xfId="0" applyFont="1" applyAlignment="1">
      <alignment horizontal="center" vertical="center"/>
    </xf>
    <xf numFmtId="0" fontId="58" fillId="0" borderId="15" xfId="0" applyFont="1" applyBorder="1" applyAlignment="1">
      <alignment horizontal="center" vertical="center"/>
    </xf>
    <xf numFmtId="0" fontId="58" fillId="0" borderId="9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1" fillId="0" borderId="30" xfId="0" applyFont="1" applyBorder="1" applyAlignment="1">
      <alignment horizontal="center" vertical="center"/>
    </xf>
    <xf numFmtId="0" fontId="41" fillId="0" borderId="21" xfId="0" applyFont="1" applyBorder="1" applyAlignment="1">
      <alignment horizontal="center" vertical="center"/>
    </xf>
    <xf numFmtId="0" fontId="41" fillId="0" borderId="18" xfId="0" applyFont="1" applyBorder="1" applyAlignment="1">
      <alignment horizontal="center" vertical="center"/>
    </xf>
    <xf numFmtId="0" fontId="38" fillId="0" borderId="13" xfId="0" applyFont="1" applyBorder="1" applyAlignment="1">
      <alignment horizontal="center"/>
    </xf>
    <xf numFmtId="0" fontId="38" fillId="0" borderId="17" xfId="0" applyFont="1" applyBorder="1" applyAlignment="1">
      <alignment horizontal="center"/>
    </xf>
    <xf numFmtId="0" fontId="38" fillId="0" borderId="14" xfId="0" applyFont="1" applyBorder="1" applyAlignment="1">
      <alignment horizontal="center"/>
    </xf>
    <xf numFmtId="0" fontId="41" fillId="0" borderId="13" xfId="0" applyFont="1" applyBorder="1" applyAlignment="1">
      <alignment horizontal="center"/>
    </xf>
    <xf numFmtId="0" fontId="41" fillId="0" borderId="17" xfId="0" applyFont="1" applyBorder="1" applyAlignment="1">
      <alignment horizontal="center"/>
    </xf>
    <xf numFmtId="0" fontId="41" fillId="0" borderId="14" xfId="0" applyFont="1" applyBorder="1" applyAlignment="1">
      <alignment horizontal="center"/>
    </xf>
    <xf numFmtId="0" fontId="17" fillId="0" borderId="49" xfId="0" applyFont="1" applyBorder="1"/>
    <xf numFmtId="1" fontId="17" fillId="0" borderId="24" xfId="0" applyNumberFormat="1" applyFont="1" applyBorder="1"/>
    <xf numFmtId="0" fontId="14" fillId="0" borderId="0" xfId="0" applyFont="1" applyAlignment="1"/>
    <xf numFmtId="0" fontId="12" fillId="4" borderId="6" xfId="0" applyFont="1" applyFill="1" applyBorder="1" applyAlignment="1">
      <alignment vertical="center"/>
    </xf>
    <xf numFmtId="0" fontId="17" fillId="0" borderId="0" xfId="0" applyFont="1" applyBorder="1" applyAlignment="1">
      <alignment horizontal="right"/>
    </xf>
    <xf numFmtId="0" fontId="41" fillId="6" borderId="15" xfId="0" applyFont="1" applyFill="1" applyBorder="1" applyAlignment="1">
      <alignment horizontal="right" vertical="center"/>
    </xf>
    <xf numFmtId="0" fontId="17" fillId="0" borderId="53" xfId="0" applyFont="1" applyBorder="1" applyAlignment="1">
      <alignment horizontal="right"/>
    </xf>
    <xf numFmtId="0" fontId="17" fillId="0" borderId="40" xfId="0" applyFont="1" applyBorder="1" applyAlignment="1">
      <alignment horizontal="right"/>
    </xf>
    <xf numFmtId="0" fontId="12" fillId="0" borderId="6" xfId="0" applyFont="1" applyBorder="1"/>
    <xf numFmtId="0" fontId="17" fillId="0" borderId="40" xfId="0" applyFont="1" applyBorder="1"/>
    <xf numFmtId="49" fontId="17" fillId="0" borderId="0" xfId="0" applyNumberFormat="1" applyFont="1" applyBorder="1" applyAlignment="1">
      <alignment horizontal="center" vertical="center"/>
    </xf>
    <xf numFmtId="166" fontId="17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49" fontId="17" fillId="5" borderId="0" xfId="0" applyNumberFormat="1" applyFont="1" applyFill="1" applyBorder="1" applyAlignment="1">
      <alignment horizontal="center" vertical="center"/>
    </xf>
    <xf numFmtId="166" fontId="17" fillId="5" borderId="0" xfId="0" applyNumberFormat="1" applyFont="1" applyFill="1" applyBorder="1" applyAlignment="1">
      <alignment horizontal="center" vertical="center"/>
    </xf>
    <xf numFmtId="0" fontId="17" fillId="5" borderId="0" xfId="0" applyFont="1" applyFill="1" applyBorder="1" applyAlignment="1">
      <alignment horizontal="center" vertical="center"/>
    </xf>
    <xf numFmtId="0" fontId="22" fillId="5" borderId="0" xfId="0" applyFont="1" applyFill="1" applyBorder="1" applyAlignment="1">
      <alignment horizontal="center" vertical="center"/>
    </xf>
    <xf numFmtId="49" fontId="17" fillId="4" borderId="0" xfId="0" applyNumberFormat="1" applyFont="1" applyFill="1" applyBorder="1" applyAlignment="1">
      <alignment horizontal="center" vertical="center"/>
    </xf>
    <xf numFmtId="166" fontId="17" fillId="4" borderId="0" xfId="0" applyNumberFormat="1" applyFont="1" applyFill="1" applyBorder="1" applyAlignment="1">
      <alignment horizontal="center" vertical="center"/>
    </xf>
    <xf numFmtId="0" fontId="17" fillId="4" borderId="0" xfId="0" applyFont="1" applyFill="1" applyBorder="1" applyAlignment="1">
      <alignment horizontal="center" vertical="center"/>
    </xf>
    <xf numFmtId="14" fontId="17" fillId="5" borderId="0" xfId="0" applyNumberFormat="1" applyFont="1" applyFill="1" applyBorder="1" applyAlignment="1">
      <alignment horizontal="center" vertical="center"/>
    </xf>
    <xf numFmtId="49" fontId="44" fillId="4" borderId="0" xfId="0" applyNumberFormat="1" applyFont="1" applyFill="1" applyBorder="1" applyAlignment="1">
      <alignment horizontal="center" vertical="center"/>
    </xf>
    <xf numFmtId="166" fontId="44" fillId="4" borderId="0" xfId="0" applyNumberFormat="1" applyFont="1" applyFill="1" applyBorder="1" applyAlignment="1">
      <alignment horizontal="center" vertical="center"/>
    </xf>
    <xf numFmtId="0" fontId="44" fillId="4" borderId="0" xfId="0" applyFont="1" applyFill="1" applyBorder="1" applyAlignment="1">
      <alignment horizontal="center" vertical="center"/>
    </xf>
    <xf numFmtId="166" fontId="22" fillId="5" borderId="0" xfId="0" applyNumberFormat="1" applyFont="1" applyFill="1" applyBorder="1" applyAlignment="1">
      <alignment horizontal="center" vertical="center"/>
    </xf>
    <xf numFmtId="22" fontId="17" fillId="0" borderId="0" xfId="0" applyNumberFormat="1" applyFont="1" applyBorder="1" applyAlignment="1">
      <alignment horizontal="center" vertical="center"/>
    </xf>
    <xf numFmtId="22" fontId="17" fillId="5" borderId="0" xfId="0" applyNumberFormat="1" applyFont="1" applyFill="1" applyBorder="1" applyAlignment="1">
      <alignment horizontal="center" vertical="center"/>
    </xf>
    <xf numFmtId="22" fontId="17" fillId="4" borderId="0" xfId="0" applyNumberFormat="1" applyFont="1" applyFill="1" applyBorder="1" applyAlignment="1">
      <alignment horizontal="center" vertical="center"/>
    </xf>
    <xf numFmtId="0" fontId="41" fillId="6" borderId="15" xfId="0" applyFont="1" applyFill="1" applyBorder="1" applyAlignment="1">
      <alignment horizontal="center" vertical="center"/>
    </xf>
    <xf numFmtId="0" fontId="41" fillId="6" borderId="46" xfId="0" applyFont="1" applyFill="1" applyBorder="1" applyAlignment="1">
      <alignment horizontal="right" vertical="center"/>
    </xf>
    <xf numFmtId="0" fontId="65" fillId="0" borderId="52" xfId="0" applyFont="1" applyBorder="1" applyAlignment="1">
      <alignment horizontal="center"/>
    </xf>
    <xf numFmtId="0" fontId="65" fillId="0" borderId="52" xfId="0" applyFont="1" applyBorder="1"/>
    <xf numFmtId="0" fontId="65" fillId="0" borderId="40" xfId="0" applyFont="1" applyBorder="1"/>
    <xf numFmtId="0" fontId="69" fillId="0" borderId="52" xfId="0" applyFont="1" applyBorder="1" applyAlignment="1">
      <alignment horizontal="center"/>
    </xf>
    <xf numFmtId="0" fontId="50" fillId="10" borderId="13" xfId="0" applyFont="1" applyFill="1" applyBorder="1" applyAlignment="1">
      <alignment horizontal="center"/>
    </xf>
    <xf numFmtId="0" fontId="71" fillId="5" borderId="47" xfId="0" applyFont="1" applyFill="1" applyBorder="1" applyAlignment="1">
      <alignment horizontal="center"/>
    </xf>
    <xf numFmtId="165" fontId="65" fillId="10" borderId="47" xfId="0" applyNumberFormat="1" applyFont="1" applyFill="1" applyBorder="1" applyAlignment="1">
      <alignment horizontal="center"/>
    </xf>
    <xf numFmtId="0" fontId="65" fillId="4" borderId="47" xfId="0" applyFont="1" applyFill="1" applyBorder="1" applyAlignment="1">
      <alignment horizontal="center"/>
    </xf>
    <xf numFmtId="165" fontId="64" fillId="4" borderId="22" xfId="0" applyNumberFormat="1" applyFont="1" applyFill="1" applyBorder="1"/>
    <xf numFmtId="0" fontId="65" fillId="4" borderId="47" xfId="0" applyFont="1" applyFill="1" applyBorder="1"/>
    <xf numFmtId="165" fontId="73" fillId="4" borderId="47" xfId="0" applyNumberFormat="1" applyFont="1" applyFill="1" applyBorder="1"/>
    <xf numFmtId="0" fontId="72" fillId="5" borderId="47" xfId="0" applyFont="1" applyFill="1" applyBorder="1" applyAlignment="1">
      <alignment horizontal="center"/>
    </xf>
    <xf numFmtId="0" fontId="74" fillId="8" borderId="13" xfId="0" applyFont="1" applyFill="1" applyBorder="1" applyAlignment="1">
      <alignment horizontal="center"/>
    </xf>
  </cellXfs>
  <cellStyles count="14">
    <cellStyle name="Normal" xfId="0" builtinId="0"/>
    <cellStyle name="Normal 2" xfId="1" xr:uid="{00000000-0005-0000-0000-000001000000}"/>
    <cellStyle name="Normal 2 2" xfId="2" xr:uid="{00000000-0005-0000-0000-000002000000}"/>
    <cellStyle name="Normal 2 2 2" xfId="4" xr:uid="{00000000-0005-0000-0000-000003000000}"/>
    <cellStyle name="Normal 2 2 2 2" xfId="9" xr:uid="{00000000-0005-0000-0000-000004000000}"/>
    <cellStyle name="Normal 2 2 2 3" xfId="11" xr:uid="{00000000-0005-0000-0000-000005000000}"/>
    <cellStyle name="Normal 2 2 2 4" xfId="13" xr:uid="{00000000-0005-0000-0000-000006000000}"/>
    <cellStyle name="Normal 2 2 3" xfId="7" xr:uid="{00000000-0005-0000-0000-000007000000}"/>
    <cellStyle name="Normal 2 2 4" xfId="10" xr:uid="{00000000-0005-0000-0000-000008000000}"/>
    <cellStyle name="Normal 2 2 5" xfId="12" xr:uid="{00000000-0005-0000-0000-000009000000}"/>
    <cellStyle name="Normal 2 3" xfId="3" xr:uid="{00000000-0005-0000-0000-00000A000000}"/>
    <cellStyle name="Normal 2 4" xfId="6" xr:uid="{00000000-0005-0000-0000-00000B000000}"/>
    <cellStyle name="Normal 2 5" xfId="5" xr:uid="{00000000-0005-0000-0000-00000C000000}"/>
    <cellStyle name="Normal 2 6" xfId="8" xr:uid="{00000000-0005-0000-0000-00000D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B62508"/>
      <color rgb="FFFF3300"/>
      <color rgb="FFFFFFCC"/>
      <color rgb="FF0066CC"/>
      <color rgb="FFFFFF99"/>
      <color rgb="FFFF9900"/>
      <color rgb="FFFF99CC"/>
      <color rgb="FF339966"/>
      <color rgb="FFCCFF99"/>
      <color rgb="FFFF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3.xml"/><Relationship Id="rId1" Type="http://schemas.openxmlformats.org/officeDocument/2006/relationships/image" Target="../media/image2.jpeg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17"/>
    </mc:Choice>
    <mc:Fallback>
      <c:style val="17"/>
    </mc:Fallback>
  </mc:AlternateContent>
  <c:chart>
    <c:title>
      <c:tx>
        <c:rich>
          <a:bodyPr/>
          <a:lstStyle/>
          <a:p>
            <a:pPr>
              <a:defRPr lang="es-ES"/>
            </a:pPr>
            <a:endParaRPr lang="es-AR"/>
          </a:p>
          <a:p>
            <a:pPr>
              <a:defRPr lang="es-ES"/>
            </a:pPr>
            <a:r>
              <a:rPr lang="es-AR" sz="1100">
                <a:latin typeface="Verdana" pitchFamily="34" charset="0"/>
                <a:ea typeface="Verdana" pitchFamily="34" charset="0"/>
                <a:cs typeface="Verdana" pitchFamily="34" charset="0"/>
              </a:rPr>
              <a:t>PUERTO QUEQUEN</a:t>
            </a:r>
          </a:p>
          <a:p>
            <a:pPr>
              <a:defRPr lang="es-ES"/>
            </a:pPr>
            <a:endParaRPr lang="es-AR" sz="1100">
              <a:latin typeface="Verdana" pitchFamily="34" charset="0"/>
              <a:ea typeface="Verdana" pitchFamily="34" charset="0"/>
              <a:cs typeface="Verdana" pitchFamily="34" charset="0"/>
            </a:endParaRPr>
          </a:p>
          <a:p>
            <a:pPr>
              <a:defRPr lang="es-ES"/>
            </a:pPr>
            <a:r>
              <a:rPr lang="es-AR" sz="1100">
                <a:latin typeface="Verdana" pitchFamily="34" charset="0"/>
                <a:ea typeface="Verdana" pitchFamily="34" charset="0"/>
                <a:cs typeface="Verdana" pitchFamily="34" charset="0"/>
              </a:rPr>
              <a:t>PRODUCTOS EXPORTADOS / IMPORTADOS </a:t>
            </a:r>
          </a:p>
          <a:p>
            <a:pPr>
              <a:defRPr lang="es-ES"/>
            </a:pPr>
            <a:endParaRPr lang="es-AR" sz="1100">
              <a:latin typeface="Verdana" pitchFamily="34" charset="0"/>
              <a:ea typeface="Verdana" pitchFamily="34" charset="0"/>
              <a:cs typeface="Verdana" pitchFamily="34" charset="0"/>
            </a:endParaRPr>
          </a:p>
          <a:p>
            <a:pPr>
              <a:defRPr lang="es-ES"/>
            </a:pPr>
            <a:r>
              <a:rPr lang="es-AR" sz="1100">
                <a:latin typeface="Verdana" pitchFamily="34" charset="0"/>
                <a:ea typeface="Verdana" pitchFamily="34" charset="0"/>
                <a:cs typeface="Verdana" pitchFamily="34" charset="0"/>
              </a:rPr>
              <a:t>PERIODO:   01/04/2026 - 30/04/2026</a:t>
            </a:r>
          </a:p>
          <a:p>
            <a:pPr>
              <a:defRPr lang="es-ES"/>
            </a:pPr>
            <a:endParaRPr lang="es-AR"/>
          </a:p>
        </c:rich>
      </c:tx>
      <c:layout>
        <c:manualLayout>
          <c:xMode val="edge"/>
          <c:yMode val="edge"/>
          <c:x val="0.22769010916873966"/>
          <c:y val="1.1805039669693889E-2"/>
        </c:manualLayout>
      </c:layout>
      <c:overlay val="0"/>
    </c:title>
    <c:autoTitleDeleted val="0"/>
    <c:view3D>
      <c:rotX val="15"/>
      <c:rotY val="162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2.8168885318934939E-2"/>
          <c:y val="0.31841084204524622"/>
          <c:w val="0.8900649763953391"/>
          <c:h val="0.49027435560630384"/>
        </c:manualLayout>
      </c:layout>
      <c:pie3DChart>
        <c:varyColors val="1"/>
        <c:ser>
          <c:idx val="0"/>
          <c:order val="0"/>
          <c:explosion val="20"/>
          <c:dPt>
            <c:idx val="0"/>
            <c:bubble3D val="0"/>
            <c:spPr>
              <a:solidFill>
                <a:schemeClr val="accent3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0-0BFA-4567-B328-3624E02AEB0A}"/>
              </c:ext>
            </c:extLst>
          </c:dPt>
          <c:dPt>
            <c:idx val="1"/>
            <c:bubble3D val="0"/>
            <c:spPr>
              <a:solidFill>
                <a:schemeClr val="accent6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1-0BFA-4567-B328-3624E02AEB0A}"/>
              </c:ext>
            </c:extLst>
          </c:dPt>
          <c:dPt>
            <c:idx val="2"/>
            <c:bubble3D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2-0BFA-4567-B328-3624E02AEB0A}"/>
              </c:ext>
            </c:extLst>
          </c:dPt>
          <c:dPt>
            <c:idx val="3"/>
            <c:bubble3D val="0"/>
            <c:spPr>
              <a:solidFill>
                <a:srgbClr val="92D050"/>
              </a:solid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0BFA-4567-B328-3624E02AEB0A}"/>
              </c:ext>
            </c:extLst>
          </c:dPt>
          <c:dPt>
            <c:idx val="4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4-0BFA-4567-B328-3624E02AEB0A}"/>
              </c:ext>
            </c:extLst>
          </c:dPt>
          <c:dPt>
            <c:idx val="5"/>
            <c:bubble3D val="0"/>
            <c:spPr>
              <a:solidFill>
                <a:schemeClr val="accent1"/>
              </a:solidFill>
            </c:spPr>
            <c:extLst>
              <c:ext xmlns:c16="http://schemas.microsoft.com/office/drawing/2014/chart" uri="{C3380CC4-5D6E-409C-BE32-E72D297353CC}">
                <c16:uniqueId val="{00000005-0BFA-4567-B328-3624E02AEB0A}"/>
              </c:ext>
            </c:extLst>
          </c:dPt>
          <c:dPt>
            <c:idx val="6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6-0BFA-4567-B328-3624E02AEB0A}"/>
              </c:ext>
            </c:extLst>
          </c:dPt>
          <c:dPt>
            <c:idx val="7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7-0BFA-4567-B328-3624E02AEB0A}"/>
              </c:ext>
            </c:extLst>
          </c:dPt>
          <c:dLbls>
            <c:dLbl>
              <c:idx val="0"/>
              <c:layout>
                <c:manualLayout>
                  <c:x val="4.4231875376558823E-2"/>
                  <c:y val="0.1003109371393884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BFA-4567-B328-3624E02AEB0A}"/>
                </c:ext>
              </c:extLst>
            </c:dLbl>
            <c:dLbl>
              <c:idx val="1"/>
              <c:layout>
                <c:manualLayout>
                  <c:x val="3.4341778080004881E-2"/>
                  <c:y val="-7.5895192081245316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1737535589194559"/>
                      <c:h val="8.5451572605278164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0BFA-4567-B328-3624E02AEB0A}"/>
                </c:ext>
              </c:extLst>
            </c:dLbl>
            <c:dLbl>
              <c:idx val="2"/>
              <c:layout>
                <c:manualLayout>
                  <c:x val="-2.4959145903110859E-2"/>
                  <c:y val="-4.7603464328923047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7.2044208826339148E-2"/>
                      <c:h val="5.3383181585033676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2-0BFA-4567-B328-3624E02AEB0A}"/>
                </c:ext>
              </c:extLst>
            </c:dLbl>
            <c:dLbl>
              <c:idx val="3"/>
              <c:layout>
                <c:manualLayout>
                  <c:x val="2.7357533449110759E-3"/>
                  <c:y val="-6.7786518448415142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0600162167361507"/>
                      <c:h val="8.5451572605278164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3-0BFA-4567-B328-3624E02AEB0A}"/>
                </c:ext>
              </c:extLst>
            </c:dLbl>
            <c:dLbl>
              <c:idx val="4"/>
              <c:layout>
                <c:manualLayout>
                  <c:x val="-2.6165808079294008E-3"/>
                  <c:y val="-4.8284812426846693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8.6304223343369735E-2"/>
                      <c:h val="8.1175787135912225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4-0BFA-4567-B328-3624E02AEB0A}"/>
                </c:ext>
              </c:extLst>
            </c:dLbl>
            <c:dLbl>
              <c:idx val="5"/>
              <c:layout>
                <c:manualLayout>
                  <c:x val="-1.9080611239869531E-2"/>
                  <c:y val="6.9951850278826666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0BFA-4567-B328-3624E02AEB0A}"/>
                </c:ext>
              </c:extLst>
            </c:dLbl>
            <c:dLbl>
              <c:idx val="6"/>
              <c:layout>
                <c:manualLayout>
                  <c:x val="-0.14554372614859223"/>
                  <c:y val="5.4293385208374678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0BFA-4567-B328-3624E02AEB0A}"/>
                </c:ext>
              </c:extLst>
            </c:dLbl>
            <c:dLbl>
              <c:idx val="8"/>
              <c:layout>
                <c:manualLayout>
                  <c:x val="-2.7718141433786619E-2"/>
                  <c:y val="8.1765138511040197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B636-4E04-8718-5C7F5DFD164B}"/>
                </c:ext>
              </c:extLst>
            </c:dLbl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65000"/>
                    <a:lumOff val="35000"/>
                  </a:sysClr>
                </a:solidFill>
              </a:ln>
              <a:effectLst/>
            </c:spPr>
            <c:txPr>
              <a:bodyPr/>
              <a:lstStyle/>
              <a:p>
                <a:pPr>
                  <a:defRPr sz="900" b="1">
                    <a:solidFill>
                      <a:schemeClr val="tx1"/>
                    </a:solidFill>
                  </a:defRPr>
                </a:pPr>
                <a:endParaRPr lang="es-AR"/>
              </a:p>
            </c:txPr>
            <c:dLblPos val="bestFit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</c15:spPr>
              </c:ext>
            </c:extLst>
          </c:dLbls>
          <c:cat>
            <c:strRef>
              <c:f>GRAFICO!$D$6:$D$12</c:f>
              <c:strCache>
                <c:ptCount val="7"/>
                <c:pt idx="0">
                  <c:v> TRIGO</c:v>
                </c:pt>
                <c:pt idx="1">
                  <c:v> CEBADA FORRAJERA</c:v>
                </c:pt>
                <c:pt idx="2">
                  <c:v> MAIZ</c:v>
                </c:pt>
                <c:pt idx="3">
                  <c:v> SEMILLA GIRASOL</c:v>
                </c:pt>
                <c:pt idx="4">
                  <c:v> ACEITE GIRASOL</c:v>
                </c:pt>
                <c:pt idx="5">
                  <c:v> FERTILIZANTES</c:v>
                </c:pt>
                <c:pt idx="6">
                  <c:v> OTROS</c:v>
                </c:pt>
              </c:strCache>
            </c:strRef>
          </c:cat>
          <c:val>
            <c:numRef>
              <c:f>GRAFICO!$E$6:$E$12</c:f>
              <c:numCache>
                <c:formatCode>0</c:formatCode>
                <c:ptCount val="7"/>
                <c:pt idx="0">
                  <c:v>69634</c:v>
                </c:pt>
                <c:pt idx="1">
                  <c:v>51359</c:v>
                </c:pt>
                <c:pt idx="2">
                  <c:v>50910</c:v>
                </c:pt>
                <c:pt idx="3">
                  <c:v>34440</c:v>
                </c:pt>
                <c:pt idx="4">
                  <c:v>23498</c:v>
                </c:pt>
                <c:pt idx="5">
                  <c:v>47418</c:v>
                </c:pt>
                <c:pt idx="6">
                  <c:v>1394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0BFA-4567-B328-3624E02AEB0A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plotVisOnly val="1"/>
    <c:dispBlanksAs val="zero"/>
    <c:showDLblsOverMax val="0"/>
  </c:chart>
  <c:spPr>
    <a:blipFill>
      <a:blip xmlns:r="http://schemas.openxmlformats.org/officeDocument/2006/relationships" r:embed="rId1"/>
      <a:tile tx="0" ty="0" sx="100000" sy="100000" flip="none" algn="tl"/>
    </a:blipFill>
  </c:spPr>
  <c:printSettings>
    <c:headerFooter alignWithMargins="0"/>
    <c:pageMargins b="1" l="0.78740157480314954" r="0.78740157480314954" t="1" header="0" footer="0"/>
    <c:pageSetup paperSize="9" orientation="landscape" horizontalDpi="-3" verticalDpi="300"/>
  </c:printSettings>
  <c:userShapes r:id="rId2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 b="1"/>
              <a:t>EXPORTACIONES</a:t>
            </a:r>
          </a:p>
          <a:p>
            <a:pPr>
              <a:defRPr sz="1400"/>
            </a:pPr>
            <a:endParaRPr lang="en-US" sz="300" b="1"/>
          </a:p>
          <a:p>
            <a:pPr>
              <a:defRPr sz="1400"/>
            </a:pPr>
            <a:r>
              <a:rPr lang="en-US" sz="1200" b="1"/>
              <a:t>PERIODO: 01/04/2026 - 30/04/2026</a:t>
            </a:r>
          </a:p>
          <a:p>
            <a:pPr>
              <a:defRPr sz="1400"/>
            </a:pPr>
            <a:endParaRPr lang="en-US" sz="1400" b="1"/>
          </a:p>
        </c:rich>
      </c:tx>
      <c:layout>
        <c:manualLayout>
          <c:xMode val="edge"/>
          <c:yMode val="edge"/>
          <c:x val="0.29447639080491173"/>
          <c:y val="6.844251392244193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AR"/>
        </a:p>
      </c:txPr>
    </c:title>
    <c:autoTitleDeleted val="0"/>
    <c:view3D>
      <c:rotX val="0"/>
      <c:rotY val="0"/>
      <c:depthPercent val="60"/>
      <c:rAngAx val="0"/>
      <c:perspective val="100"/>
    </c:view3D>
    <c:floor>
      <c:thickness val="0"/>
      <c:spPr>
        <a:solidFill>
          <a:srgbClr val="CCFF99"/>
        </a:solidFill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14195530417016822"/>
          <c:y val="0.22803801229613607"/>
          <c:w val="0.76218165166238094"/>
          <c:h val="0.55023004425491984"/>
        </c:manualLayout>
      </c:layout>
      <c:bar3DChart>
        <c:barDir val="col"/>
        <c:grouping val="clustered"/>
        <c:varyColors val="1"/>
        <c:ser>
          <c:idx val="0"/>
          <c:order val="0"/>
          <c:tx>
            <c:strRef>
              <c:f>'TOTALES DESTINO'!$E$10</c:f>
              <c:strCache>
                <c:ptCount val="1"/>
                <c:pt idx="0">
                  <c:v>TONELADAS</c:v>
                </c:pt>
              </c:strCache>
            </c:strRef>
          </c:tx>
          <c:invertIfNegative val="0"/>
          <c:dPt>
            <c:idx val="0"/>
            <c:invertIfNegative val="0"/>
            <c:bubble3D val="0"/>
            <c:spPr>
              <a:solidFill>
                <a:schemeClr val="accent1">
                  <a:alpha val="85000"/>
                </a:schemeClr>
              </a:solidFill>
              <a:ln w="9525" cap="flat" cmpd="sng" algn="ctr">
                <a:solidFill>
                  <a:schemeClr val="accent1">
                    <a:lumMod val="75000"/>
                  </a:schemeClr>
                </a:solidFill>
                <a:round/>
              </a:ln>
              <a:effectLst/>
              <a:sp3d contourW="9525">
                <a:contourClr>
                  <a:schemeClr val="accent1">
                    <a:lumMod val="75000"/>
                  </a:schemeClr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C2BB-4E7A-BD92-8D44A53B58F0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>
                  <a:alpha val="85000"/>
                </a:schemeClr>
              </a:solidFill>
              <a:ln w="9525" cap="flat" cmpd="sng" algn="ctr">
                <a:solidFill>
                  <a:schemeClr val="accent2">
                    <a:lumMod val="75000"/>
                  </a:schemeClr>
                </a:solidFill>
                <a:round/>
              </a:ln>
              <a:effectLst/>
              <a:sp3d contourW="9525">
                <a:contourClr>
                  <a:schemeClr val="accent2">
                    <a:lumMod val="75000"/>
                  </a:schemeClr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F-C2BB-4E7A-BD92-8D44A53B58F0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>
                  <a:alpha val="85000"/>
                </a:schemeClr>
              </a:solidFill>
              <a:ln w="9525" cap="flat" cmpd="sng" algn="ctr">
                <a:solidFill>
                  <a:schemeClr val="accent3">
                    <a:lumMod val="75000"/>
                  </a:schemeClr>
                </a:solidFill>
                <a:round/>
              </a:ln>
              <a:effectLst/>
              <a:sp3d contourW="9525">
                <a:contourClr>
                  <a:schemeClr val="accent3">
                    <a:lumMod val="75000"/>
                  </a:schemeClr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2-C2BB-4E7A-BD92-8D44A53B58F0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>
                  <a:alpha val="85000"/>
                </a:schemeClr>
              </a:solidFill>
              <a:ln w="9525" cap="flat" cmpd="sng" algn="ctr">
                <a:solidFill>
                  <a:schemeClr val="accent4">
                    <a:lumMod val="75000"/>
                  </a:schemeClr>
                </a:solidFill>
                <a:round/>
              </a:ln>
              <a:effectLst/>
              <a:sp3d contourW="9525">
                <a:contourClr>
                  <a:schemeClr val="accent4">
                    <a:lumMod val="75000"/>
                  </a:schemeClr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3-C2BB-4E7A-BD92-8D44A53B58F0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5">
                  <a:alpha val="85000"/>
                </a:schemeClr>
              </a:solidFill>
              <a:ln w="9525" cap="flat" cmpd="sng" algn="ctr">
                <a:solidFill>
                  <a:schemeClr val="accent5">
                    <a:lumMod val="75000"/>
                  </a:schemeClr>
                </a:solidFill>
                <a:round/>
              </a:ln>
              <a:effectLst/>
              <a:sp3d contourW="9525">
                <a:contourClr>
                  <a:schemeClr val="accent5">
                    <a:lumMod val="75000"/>
                  </a:schemeClr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4-C2BB-4E7A-BD92-8D44A53B58F0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alpha val="85000"/>
                </a:schemeClr>
              </a:solidFill>
              <a:ln w="9525" cap="flat" cmpd="sng" algn="ctr">
                <a:solidFill>
                  <a:schemeClr val="accent6">
                    <a:lumMod val="75000"/>
                  </a:schemeClr>
                </a:solidFill>
                <a:round/>
              </a:ln>
              <a:effectLst/>
              <a:sp3d contourW="9525">
                <a:contourClr>
                  <a:schemeClr val="accent6">
                    <a:lumMod val="75000"/>
                  </a:schemeClr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B-EF5A-4B17-992C-91D739CD1CF5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1">
                  <a:lumMod val="60000"/>
                  <a:alpha val="85000"/>
                </a:schemeClr>
              </a:solidFill>
              <a:ln w="9525" cap="flat" cmpd="sng" algn="ctr">
                <a:solidFill>
                  <a:schemeClr val="accent1">
                    <a:lumMod val="60000"/>
                    <a:lumMod val="75000"/>
                  </a:schemeClr>
                </a:solidFill>
                <a:round/>
              </a:ln>
              <a:effectLst/>
              <a:sp3d contourW="9525">
                <a:contourClr>
                  <a:schemeClr val="accent1">
                    <a:lumMod val="60000"/>
                    <a:lumMod val="75000"/>
                  </a:schemeClr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D-EF5A-4B17-992C-91D739CD1CF5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2">
                  <a:lumMod val="60000"/>
                  <a:alpha val="85000"/>
                </a:schemeClr>
              </a:solidFill>
              <a:ln w="9525" cap="flat" cmpd="sng" algn="ctr">
                <a:solidFill>
                  <a:schemeClr val="accent2">
                    <a:lumMod val="60000"/>
                    <a:lumMod val="75000"/>
                  </a:schemeClr>
                </a:solidFill>
                <a:round/>
              </a:ln>
              <a:effectLst/>
              <a:sp3d contourW="9525">
                <a:contourClr>
                  <a:schemeClr val="accent2">
                    <a:lumMod val="60000"/>
                    <a:lumMod val="75000"/>
                  </a:schemeClr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F-EF5A-4B17-992C-91D739CD1CF5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3">
                  <a:lumMod val="60000"/>
                  <a:alpha val="85000"/>
                </a:schemeClr>
              </a:solidFill>
              <a:ln w="9525" cap="flat" cmpd="sng" algn="ctr">
                <a:solidFill>
                  <a:schemeClr val="accent3">
                    <a:lumMod val="60000"/>
                    <a:lumMod val="75000"/>
                  </a:schemeClr>
                </a:solidFill>
                <a:round/>
              </a:ln>
              <a:effectLst/>
              <a:sp3d contourW="9525">
                <a:contourClr>
                  <a:schemeClr val="accent3">
                    <a:lumMod val="60000"/>
                    <a:lumMod val="75000"/>
                  </a:schemeClr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1-EF5A-4B17-992C-91D739CD1CF5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4">
                  <a:lumMod val="60000"/>
                  <a:alpha val="85000"/>
                </a:schemeClr>
              </a:solidFill>
              <a:ln w="9525" cap="flat" cmpd="sng" algn="ctr">
                <a:solidFill>
                  <a:schemeClr val="accent4">
                    <a:lumMod val="60000"/>
                    <a:lumMod val="75000"/>
                  </a:schemeClr>
                </a:solidFill>
                <a:round/>
              </a:ln>
              <a:effectLst/>
              <a:sp3d contourW="9525">
                <a:contourClr>
                  <a:schemeClr val="accent4">
                    <a:lumMod val="60000"/>
                    <a:lumMod val="75000"/>
                  </a:schemeClr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3-EF5A-4B17-992C-91D739CD1CF5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5">
                  <a:lumMod val="60000"/>
                  <a:alpha val="85000"/>
                </a:schemeClr>
              </a:solidFill>
              <a:ln w="9525" cap="flat" cmpd="sng" algn="ctr">
                <a:solidFill>
                  <a:schemeClr val="accent5">
                    <a:lumMod val="60000"/>
                    <a:lumMod val="75000"/>
                  </a:schemeClr>
                </a:solidFill>
                <a:round/>
              </a:ln>
              <a:effectLst/>
              <a:sp3d contourW="9525">
                <a:contourClr>
                  <a:schemeClr val="accent5">
                    <a:lumMod val="60000"/>
                    <a:lumMod val="75000"/>
                  </a:schemeClr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5-EF5A-4B17-992C-91D739CD1CF5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6">
                  <a:lumMod val="60000"/>
                  <a:alpha val="85000"/>
                </a:schemeClr>
              </a:solidFill>
              <a:ln w="9525" cap="flat" cmpd="sng" algn="ctr">
                <a:solidFill>
                  <a:schemeClr val="accent6">
                    <a:lumMod val="60000"/>
                    <a:lumMod val="75000"/>
                  </a:schemeClr>
                </a:solidFill>
                <a:round/>
              </a:ln>
              <a:effectLst/>
              <a:sp3d contourW="9525">
                <a:contourClr>
                  <a:schemeClr val="accent6">
                    <a:lumMod val="60000"/>
                    <a:lumMod val="75000"/>
                  </a:schemeClr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7-EF5A-4B17-992C-91D739CD1CF5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1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accent1">
                    <a:lumMod val="80000"/>
                    <a:lumOff val="20000"/>
                    <a:lumMod val="75000"/>
                  </a:schemeClr>
                </a:solidFill>
                <a:round/>
              </a:ln>
              <a:effectLst/>
              <a:sp3d contourW="9525">
                <a:contourClr>
                  <a:schemeClr val="accent1">
                    <a:lumMod val="80000"/>
                    <a:lumOff val="20000"/>
                    <a:lumMod val="75000"/>
                  </a:schemeClr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9-EF5A-4B17-992C-91D739CD1CF5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2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accent2">
                    <a:lumMod val="80000"/>
                    <a:lumOff val="20000"/>
                    <a:lumMod val="75000"/>
                  </a:schemeClr>
                </a:solidFill>
                <a:round/>
              </a:ln>
              <a:effectLst/>
              <a:sp3d contourW="9525">
                <a:contourClr>
                  <a:schemeClr val="accent2">
                    <a:lumMod val="80000"/>
                    <a:lumOff val="20000"/>
                    <a:lumMod val="75000"/>
                  </a:schemeClr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0-C2BB-4E7A-BD92-8D44A53B58F0}"/>
              </c:ext>
            </c:extLst>
          </c:dPt>
          <c:cat>
            <c:strRef>
              <c:f>'TOTALES DESTINO'!$D$11:$D$16</c:f>
              <c:strCache>
                <c:ptCount val="6"/>
                <c:pt idx="0">
                  <c:v>VIETNAM</c:v>
                </c:pt>
                <c:pt idx="1">
                  <c:v>CHINA</c:v>
                </c:pt>
                <c:pt idx="2">
                  <c:v>BULGARIA</c:v>
                </c:pt>
                <c:pt idx="3">
                  <c:v>TAILANDIA</c:v>
                </c:pt>
                <c:pt idx="4">
                  <c:v>INDIA</c:v>
                </c:pt>
                <c:pt idx="5">
                  <c:v>ITALIA</c:v>
                </c:pt>
              </c:strCache>
            </c:strRef>
          </c:cat>
          <c:val>
            <c:numRef>
              <c:f>'TOTALES DESTINO'!$E$11:$E$16</c:f>
              <c:numCache>
                <c:formatCode>General</c:formatCode>
                <c:ptCount val="6"/>
                <c:pt idx="0">
                  <c:v>97493</c:v>
                </c:pt>
                <c:pt idx="1">
                  <c:v>51359</c:v>
                </c:pt>
                <c:pt idx="2">
                  <c:v>34440</c:v>
                </c:pt>
                <c:pt idx="3">
                  <c:v>23051</c:v>
                </c:pt>
                <c:pt idx="4">
                  <c:v>13498</c:v>
                </c:pt>
                <c:pt idx="5">
                  <c:v>10000</c:v>
                </c:pt>
              </c:numCache>
            </c:numRef>
          </c:val>
          <c:shape val="cylinder"/>
          <c:extLst>
            <c:ext xmlns:c16="http://schemas.microsoft.com/office/drawing/2014/chart" uri="{C3380CC4-5D6E-409C-BE32-E72D297353CC}">
              <c16:uniqueId val="{00000000-C2BB-4E7A-BD92-8D44A53B58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2"/>
        <c:gapDepth val="158"/>
        <c:shape val="box"/>
        <c:axId val="522507472"/>
        <c:axId val="1043097232"/>
        <c:axId val="0"/>
      </c:bar3DChart>
      <c:catAx>
        <c:axId val="52250747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PAISES</a:t>
                </a:r>
              </a:p>
            </c:rich>
          </c:tx>
          <c:layout>
            <c:manualLayout>
              <c:xMode val="edge"/>
              <c:yMode val="edge"/>
              <c:x val="0.41748787064707377"/>
              <c:y val="0.9245015871118387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dk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A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AR"/>
          </a:p>
        </c:txPr>
        <c:crossAx val="1043097232"/>
        <c:crosses val="autoZero"/>
        <c:auto val="1"/>
        <c:lblAlgn val="ctr"/>
        <c:lblOffset val="100"/>
        <c:noMultiLvlLbl val="0"/>
      </c:catAx>
      <c:valAx>
        <c:axId val="10430972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TONELADAS</a:t>
                </a:r>
              </a:p>
            </c:rich>
          </c:tx>
          <c:layout>
            <c:manualLayout>
              <c:xMode val="edge"/>
              <c:yMode val="edge"/>
              <c:x val="1.6758779538002672E-2"/>
              <c:y val="0.4353254987803318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dk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A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AR"/>
          </a:p>
        </c:txPr>
        <c:crossAx val="522507472"/>
        <c:crosses val="autoZero"/>
        <c:crossBetween val="between"/>
      </c:valAx>
      <c:spPr>
        <a:noFill/>
        <a:ln>
          <a:solidFill>
            <a:srgbClr val="C00000"/>
          </a:solidFill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accent2">
        <a:lumMod val="20000"/>
        <a:lumOff val="80000"/>
      </a:schemeClr>
    </a:soli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AR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ln>
                  <a:noFill/>
                </a:ln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 sz="1200" b="1"/>
              <a:t>TONELADAS POR GIRO</a:t>
            </a:r>
          </a:p>
        </c:rich>
      </c:tx>
      <c:layout>
        <c:manualLayout>
          <c:xMode val="edge"/>
          <c:yMode val="edge"/>
          <c:x val="0.3112290026246719"/>
          <c:y val="6.018525300616492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ln>
                <a:noFill/>
              </a:ln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9170866141732282"/>
          <c:y val="0.27813787562268999"/>
          <c:w val="0.37213845144356961"/>
          <c:h val="0.51926295550265522"/>
        </c:manualLayout>
      </c:layout>
      <c:doughnutChart>
        <c:varyColors val="1"/>
        <c:ser>
          <c:idx val="0"/>
          <c:order val="0"/>
          <c:tx>
            <c:strRef>
              <c:f>'OPERATORIA MENSUAL x GIRO'!$E$10</c:f>
              <c:strCache>
                <c:ptCount val="1"/>
                <c:pt idx="0">
                  <c:v>TONELADAS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D78B-4673-A6D2-E8B88998896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D78B-4673-A6D2-E8B88998896C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D78B-4673-A6D2-E8B88998896C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D78B-4673-A6D2-E8B88998896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D78B-4673-A6D2-E8B88998896C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D78B-4673-A6D2-E8B88998896C}"/>
              </c:ext>
            </c:extLst>
          </c:dPt>
          <c:dLbls>
            <c:dLbl>
              <c:idx val="0"/>
              <c:layout>
                <c:manualLayout>
                  <c:x val="0.10277777777777777"/>
                  <c:y val="1.851858633949825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78B-4673-A6D2-E8B88998896C}"/>
                </c:ext>
              </c:extLst>
            </c:dLbl>
            <c:dLbl>
              <c:idx val="1"/>
              <c:layout>
                <c:manualLayout>
                  <c:x val="-2.7777777777778286E-3"/>
                  <c:y val="8.139534883720930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78B-4673-A6D2-E8B88998896C}"/>
                </c:ext>
              </c:extLst>
            </c:dLbl>
            <c:dLbl>
              <c:idx val="2"/>
              <c:layout>
                <c:manualLayout>
                  <c:x val="-0.11944444444444445"/>
                  <c:y val="-1.388878715741934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78B-4673-A6D2-E8B88998896C}"/>
                </c:ext>
              </c:extLst>
            </c:dLbl>
            <c:dLbl>
              <c:idx val="3"/>
              <c:layout>
                <c:manualLayout>
                  <c:x val="-0.11666666666666667"/>
                  <c:y val="-9.22639321247634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78B-4673-A6D2-E8B88998896C}"/>
                </c:ext>
              </c:extLst>
            </c:dLbl>
            <c:dLbl>
              <c:idx val="4"/>
              <c:layout>
                <c:manualLayout>
                  <c:x val="-2.7777777777778798E-3"/>
                  <c:y val="-0.1205606421290361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D78B-4673-A6D2-E8B88998896C}"/>
                </c:ext>
              </c:extLst>
            </c:dLbl>
            <c:dLbl>
              <c:idx val="5"/>
              <c:layout>
                <c:manualLayout>
                  <c:x val="9.7222222222222127E-2"/>
                  <c:y val="-0.1038918391015076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D78B-4673-A6D2-E8B88998896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ln>
                      <a:noFill/>
                    </a:ln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A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'OPERATORIA MENSUAL x GIRO'!$D$11:$D$16</c:f>
              <c:strCache>
                <c:ptCount val="6"/>
                <c:pt idx="0">
                  <c:v>1</c:v>
                </c:pt>
                <c:pt idx="1">
                  <c:v>3</c:v>
                </c:pt>
                <c:pt idx="2">
                  <c:v>4/5</c:v>
                </c:pt>
                <c:pt idx="3">
                  <c:v>6</c:v>
                </c:pt>
                <c:pt idx="4">
                  <c:v>10</c:v>
                </c:pt>
                <c:pt idx="5">
                  <c:v>12</c:v>
                </c:pt>
              </c:strCache>
            </c:strRef>
          </c:cat>
          <c:val>
            <c:numRef>
              <c:f>'OPERATORIA MENSUAL x GIRO'!$E$11:$E$16</c:f>
              <c:numCache>
                <c:formatCode>General</c:formatCode>
                <c:ptCount val="6"/>
                <c:pt idx="0">
                  <c:v>66744</c:v>
                </c:pt>
                <c:pt idx="1">
                  <c:v>74410</c:v>
                </c:pt>
                <c:pt idx="2">
                  <c:v>71883</c:v>
                </c:pt>
                <c:pt idx="3">
                  <c:v>23498</c:v>
                </c:pt>
                <c:pt idx="4">
                  <c:v>17775</c:v>
                </c:pt>
                <c:pt idx="5">
                  <c:v>24343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85C-4FF1-A91D-EF7DF2E8C4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75"/>
      </c:doughnutChart>
      <c:spPr>
        <a:noFill/>
        <a:ln>
          <a:noFill/>
        </a:ln>
        <a:effectLst/>
      </c:spPr>
    </c:plotArea>
    <c:legend>
      <c:legendPos val="b"/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ln>
                  <a:noFill/>
                </a:ln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AR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ln>
                  <a:noFill/>
                </a:ln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AR"/>
          </a:p>
        </c:txPr>
      </c:legendEntry>
      <c:layout>
        <c:manualLayout>
          <c:xMode val="edge"/>
          <c:yMode val="edge"/>
          <c:x val="0.16583180227471567"/>
          <c:y val="0.89409667541557303"/>
          <c:w val="0.67944750656167974"/>
          <c:h val="7.8125546806649168E-2"/>
        </c:manualLayout>
      </c:layout>
      <c:overlay val="0"/>
      <c:spPr>
        <a:solidFill>
          <a:sysClr val="window" lastClr="FFFFF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ln>
                <a:noFill/>
              </a:ln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A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accent2">
        <a:lumMod val="20000"/>
        <a:lumOff val="80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n>
            <a:noFill/>
          </a:ln>
          <a:solidFill>
            <a:schemeClr val="tx1"/>
          </a:solidFill>
        </a:defRPr>
      </a:pPr>
      <a:endParaRPr lang="es-A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s-ES" sz="1025" b="0" i="0" u="none" strike="noStrike" kern="1200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AR" sz="950" b="1" i="0" strike="noStrike">
              <a:solidFill>
                <a:srgbClr val="000000"/>
              </a:solidFill>
              <a:latin typeface="Verdana"/>
              <a:ea typeface="Verdana"/>
              <a:cs typeface="Verdana"/>
            </a:endParaRPr>
          </a:p>
          <a:p>
            <a:pPr>
              <a:defRPr lang="es-ES" sz="1025" b="0" i="0" u="none" strike="noStrike" kern="1200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AR" sz="950" b="1" i="0" strike="noStrike">
              <a:solidFill>
                <a:srgbClr val="000000"/>
              </a:solidFill>
              <a:latin typeface="Verdana"/>
              <a:ea typeface="Verdana"/>
              <a:cs typeface="Verdana"/>
            </a:endParaRPr>
          </a:p>
          <a:p>
            <a:pPr>
              <a:defRPr lang="es-ES" sz="1025" b="0" i="0" u="none" strike="noStrike" kern="1200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AR" sz="1025" b="1" i="0" strike="noStrike">
                <a:solidFill>
                  <a:srgbClr val="000000"/>
                </a:solidFill>
                <a:latin typeface="Verdana"/>
                <a:ea typeface="Verdana"/>
                <a:cs typeface="Verdana"/>
              </a:rPr>
              <a:t>EXPORTACION  POR BUQUES / MESES</a:t>
            </a:r>
          </a:p>
          <a:p>
            <a:pPr>
              <a:defRPr lang="es-ES" sz="1025" b="0" i="0" u="none" strike="noStrike" kern="1200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AR" sz="950" b="1" i="0" strike="noStrike">
              <a:solidFill>
                <a:srgbClr val="000000"/>
              </a:solidFill>
              <a:latin typeface="Verdana"/>
              <a:ea typeface="Verdana"/>
              <a:cs typeface="Verdana"/>
            </a:endParaRPr>
          </a:p>
          <a:p>
            <a:pPr>
              <a:defRPr lang="es-ES" sz="1025" b="0" i="0" u="none" strike="noStrike" kern="1200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AR" sz="950" b="1" i="0" strike="noStrike">
                <a:solidFill>
                  <a:srgbClr val="000000"/>
                </a:solidFill>
                <a:latin typeface="Verdana"/>
                <a:ea typeface="Verdana"/>
                <a:cs typeface="Verdana"/>
              </a:rPr>
              <a:t>PERIODO:  01/01/2026 - 30/04/2026</a:t>
            </a:r>
          </a:p>
          <a:p>
            <a:pPr>
              <a:defRPr lang="es-ES" sz="1025" b="0" i="0" u="none" strike="noStrike" kern="1200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AR" sz="950" b="1" i="0" strike="noStrike">
              <a:solidFill>
                <a:srgbClr val="000000"/>
              </a:solidFill>
              <a:latin typeface="Verdana"/>
              <a:ea typeface="Verdana"/>
              <a:cs typeface="Verdana"/>
            </a:endParaRPr>
          </a:p>
        </c:rich>
      </c:tx>
      <c:layout>
        <c:manualLayout>
          <c:xMode val="edge"/>
          <c:yMode val="edge"/>
          <c:x val="0.26061337311952459"/>
          <c:y val="2.3420361599814043E-2"/>
        </c:manualLayout>
      </c:layout>
      <c:overlay val="0"/>
      <c:spPr>
        <a:noFill/>
        <a:ln w="2540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20809064296260202"/>
          <c:y val="0.27049778861124962"/>
          <c:w val="0.62749065018320582"/>
          <c:h val="0.54000047940384865"/>
        </c:manualLayout>
      </c:layout>
      <c:lineChart>
        <c:grouping val="standard"/>
        <c:varyColors val="0"/>
        <c:ser>
          <c:idx val="0"/>
          <c:order val="0"/>
          <c:spPr>
            <a:ln w="28575" cap="rnd" cmpd="sng" algn="ctr">
              <a:noFill/>
              <a:prstDash val="solid"/>
              <a:round/>
            </a:ln>
            <a:effectLst/>
          </c:spPr>
          <c:marker>
            <c:symbol val="diamond"/>
            <c:size val="5"/>
            <c:spPr>
              <a:solidFill>
                <a:schemeClr val="accent2">
                  <a:tint val="77000"/>
                </a:schemeClr>
              </a:solidFill>
              <a:ln w="9525" cap="flat" cmpd="sng" algn="ctr">
                <a:solidFill>
                  <a:schemeClr val="accent2">
                    <a:tint val="77000"/>
                    <a:shade val="95000"/>
                    <a:satMod val="105000"/>
                  </a:schemeClr>
                </a:solidFill>
                <a:prstDash val="solid"/>
                <a:round/>
              </a:ln>
              <a:effectLst/>
            </c:spPr>
          </c:marker>
          <c:trendline>
            <c:spPr>
              <a:ln w="9525" cap="rnd" cmpd="sng" algn="ctr">
                <a:solidFill>
                  <a:schemeClr val="tx1">
                    <a:shade val="95000"/>
                    <a:satMod val="105000"/>
                  </a:schemeClr>
                </a:solidFill>
                <a:prstDash val="solid"/>
                <a:round/>
              </a:ln>
              <a:effectLst/>
            </c:spPr>
            <c:trendlineType val="linear"/>
            <c:dispRSqr val="0"/>
            <c:dispEq val="0"/>
          </c:trendline>
          <c:cat>
            <c:strRef>
              <c:f>'TOTAL ANUAL BUQUES'!$B$13:$B$16</c:f>
              <c:strCache>
                <c:ptCount val="4"/>
                <c:pt idx="0">
                  <c:v> ENERO</c:v>
                </c:pt>
                <c:pt idx="1">
                  <c:v> FEBRERO</c:v>
                </c:pt>
                <c:pt idx="2">
                  <c:v> MARZO</c:v>
                </c:pt>
                <c:pt idx="3">
                  <c:v> ABRIL</c:v>
                </c:pt>
              </c:strCache>
            </c:strRef>
          </c:cat>
          <c:val>
            <c:numRef>
              <c:f>'TOTAL ANUAL BUQUES'!$C$13:$C$16</c:f>
              <c:numCache>
                <c:formatCode>0</c:formatCode>
                <c:ptCount val="4"/>
                <c:pt idx="0">
                  <c:v>39</c:v>
                </c:pt>
                <c:pt idx="1">
                  <c:v>21</c:v>
                </c:pt>
                <c:pt idx="2">
                  <c:v>23</c:v>
                </c:pt>
                <c:pt idx="3">
                  <c:v>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6DA-4C76-B7F6-74BF2A250034}"/>
            </c:ext>
          </c:extLst>
        </c:ser>
        <c:ser>
          <c:idx val="1"/>
          <c:order val="1"/>
          <c:spPr>
            <a:ln w="28575" cap="rnd" cmpd="sng" algn="ctr">
              <a:solidFill>
                <a:schemeClr val="accent1">
                  <a:lumMod val="75000"/>
                </a:schemeClr>
              </a:solidFill>
              <a:prstDash val="solid"/>
              <a:round/>
            </a:ln>
            <a:effectLst>
              <a:outerShdw blurRad="50800" dist="50800" dir="5400000" algn="ctr" rotWithShape="0">
                <a:schemeClr val="tx1"/>
              </a:outerShdw>
            </a:effectLst>
          </c:spPr>
          <c:marker>
            <c:spPr>
              <a:solidFill>
                <a:schemeClr val="accent2">
                  <a:shade val="76000"/>
                </a:schemeClr>
              </a:solidFill>
              <a:ln w="9525" cap="flat" cmpd="sng" algn="ctr">
                <a:solidFill>
                  <a:schemeClr val="accent2">
                    <a:shade val="76000"/>
                    <a:shade val="95000"/>
                    <a:satMod val="105000"/>
                  </a:schemeClr>
                </a:solidFill>
                <a:prstDash val="solid"/>
                <a:round/>
              </a:ln>
              <a:effectLst>
                <a:outerShdw blurRad="50800" dist="50800" dir="5400000" algn="ctr" rotWithShape="0">
                  <a:schemeClr val="tx1"/>
                </a:outerShdw>
              </a:effectLst>
            </c:spPr>
          </c:marker>
          <c:cat>
            <c:strRef>
              <c:f>'TOTAL ANUAL BUQUES'!$B$13:$B$16</c:f>
              <c:strCache>
                <c:ptCount val="4"/>
                <c:pt idx="0">
                  <c:v> ENERO</c:v>
                </c:pt>
                <c:pt idx="1">
                  <c:v> FEBRERO</c:v>
                </c:pt>
                <c:pt idx="2">
                  <c:v> MARZO</c:v>
                </c:pt>
                <c:pt idx="3">
                  <c:v> ABRIL</c:v>
                </c:pt>
              </c:strCache>
            </c:strRef>
          </c:cat>
          <c:val>
            <c:numRef>
              <c:f>'TOTAL ANUAL BUQUES'!$D$13:$D$16</c:f>
              <c:numCache>
                <c:formatCode>0</c:formatCode>
                <c:ptCount val="4"/>
                <c:pt idx="0">
                  <c:v>1204775</c:v>
                </c:pt>
                <c:pt idx="1">
                  <c:v>578508</c:v>
                </c:pt>
                <c:pt idx="2">
                  <c:v>572535</c:v>
                </c:pt>
                <c:pt idx="3">
                  <c:v>229841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6DA-4C76-B7F6-74BF2A2500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8534528"/>
        <c:axId val="78544896"/>
      </c:lineChart>
      <c:catAx>
        <c:axId val="78534528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rgbClr val="000000"/>
              </a:solidFill>
              <a:prstDash val="solid"/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3175" cap="flat" cmpd="sng" algn="ctr">
            <a:solidFill>
              <a:srgbClr val="000000"/>
            </a:solidFill>
            <a:prstDash val="solid"/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lang="es-ES" sz="800" b="0" i="0" u="none" strike="noStrike" kern="1200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s-AR"/>
          </a:p>
        </c:txPr>
        <c:crossAx val="785448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8544896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rgbClr val="000000"/>
              </a:solidFill>
              <a:prstDash val="solid"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lang="es-ES" sz="850" b="1" i="0" u="none" strike="noStrike" kern="1200" baseline="0">
                    <a:solidFill>
                      <a:srgbClr val="000000"/>
                    </a:solidFill>
                    <a:latin typeface="Verdana"/>
                    <a:ea typeface="Verdana"/>
                    <a:cs typeface="Verdana"/>
                  </a:defRPr>
                </a:pPr>
                <a:r>
                  <a:rPr lang="es-AR"/>
                  <a:t>TONELADAS</a:t>
                </a:r>
              </a:p>
            </c:rich>
          </c:tx>
          <c:layout>
            <c:manualLayout>
              <c:xMode val="edge"/>
              <c:yMode val="edge"/>
              <c:x val="4.2400481336875899E-2"/>
              <c:y val="0.45598307274881239"/>
            </c:manualLayout>
          </c:layout>
          <c:overlay val="0"/>
          <c:spPr>
            <a:noFill/>
            <a:ln w="25400">
              <a:noFill/>
            </a:ln>
            <a:effectLst/>
          </c:spPr>
        </c:title>
        <c:numFmt formatCode="0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lang="es-ES" sz="800" b="0" i="0" u="none" strike="noStrike" kern="1200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s-AR"/>
          </a:p>
        </c:txPr>
        <c:crossAx val="78534528"/>
        <c:crosses val="autoZero"/>
        <c:crossBetween val="between"/>
      </c:valAx>
      <c:spPr>
        <a:solidFill>
          <a:schemeClr val="bg1"/>
        </a:solidFill>
        <a:ln w="25400" cap="sq">
          <a:solidFill>
            <a:schemeClr val="tx1"/>
          </a:solidFill>
        </a:ln>
        <a:effectLst/>
      </c:spPr>
    </c:plotArea>
    <c:plotVisOnly val="1"/>
    <c:dispBlanksAs val="gap"/>
    <c:showDLblsOverMax val="0"/>
  </c:chart>
  <c:spPr>
    <a:blipFill>
      <a:blip xmlns:r="http://schemas.openxmlformats.org/officeDocument/2006/relationships" r:embed="rId1"/>
      <a:tile tx="0" ty="0" sx="100000" sy="100000" flip="none" algn="tl"/>
    </a:blipFill>
    <a:ln w="9525" cap="flat" cmpd="sng" algn="ctr">
      <a:solidFill>
        <a:schemeClr val="accent1">
          <a:lumMod val="75000"/>
        </a:schemeClr>
      </a:solidFill>
      <a:prstDash val="solid"/>
      <a:round/>
    </a:ln>
    <a:effectLst/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AR"/>
    </a:p>
  </c:txPr>
  <c:printSettings>
    <c:headerFooter alignWithMargins="0"/>
    <c:pageMargins b="1" l="0.75000000000001465" r="0.75000000000001465" t="1" header="0" footer="0"/>
    <c:pageSetup paperSize="9" orientation="landscape" horizontalDpi="0" verticalDpi="0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sp3d/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/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5.jpe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1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.jpeg"/><Relationship Id="rId7" Type="http://schemas.openxmlformats.org/officeDocument/2006/relationships/customXml" Target="../ink/ink2.xml"/><Relationship Id="rId1" Type="http://schemas.openxmlformats.org/officeDocument/2006/relationships/customXml" Target="../ink/ink1.xml"/><Relationship Id="rId6" Type="http://schemas.openxmlformats.org/officeDocument/2006/relationships/image" Target="../media/image11.png"/><Relationship Id="rId9" Type="http://schemas.openxmlformats.org/officeDocument/2006/relationships/chart" Target="../charts/chart3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8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668337</xdr:colOff>
      <xdr:row>0</xdr:row>
      <xdr:rowOff>134937</xdr:rowOff>
    </xdr:from>
    <xdr:to>
      <xdr:col>5</xdr:col>
      <xdr:colOff>77787</xdr:colOff>
      <xdr:row>15</xdr:row>
      <xdr:rowOff>23812</xdr:rowOff>
    </xdr:to>
    <xdr:pic>
      <xdr:nvPicPr>
        <xdr:cNvPr id="9288" name="Picture 2">
          <a:extLst>
            <a:ext uri="{FF2B5EF4-FFF2-40B4-BE49-F238E27FC236}">
              <a16:creationId xmlns:a16="http://schemas.microsoft.com/office/drawing/2014/main" id="{00000000-0008-0000-0000-000048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30337" y="134937"/>
          <a:ext cx="2505075" cy="227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76200</xdr:rowOff>
    </xdr:from>
    <xdr:to>
      <xdr:col>12</xdr:col>
      <xdr:colOff>552451</xdr:colOff>
      <xdr:row>36</xdr:row>
      <xdr:rowOff>47629</xdr:rowOff>
    </xdr:to>
    <xdr:graphicFrame macro="">
      <xdr:nvGraphicFramePr>
        <xdr:cNvPr id="12360" name="Chart 1">
          <a:extLst>
            <a:ext uri="{FF2B5EF4-FFF2-40B4-BE49-F238E27FC236}">
              <a16:creationId xmlns:a16="http://schemas.microsoft.com/office/drawing/2014/main" id="{00000000-0008-0000-0100-0000483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0.02118</cdr:x>
      <cdr:y>0.06043</cdr:y>
    </cdr:from>
    <cdr:to>
      <cdr:x>0.15472</cdr:x>
      <cdr:y>0.22988</cdr:y>
    </cdr:to>
    <cdr:pic>
      <cdr:nvPicPr>
        <cdr:cNvPr id="13315" name="Picture 3" descr="logo e-mail">
          <a:extLst xmlns:a="http://schemas.openxmlformats.org/drawingml/2006/main">
            <a:ext uri="{FF2B5EF4-FFF2-40B4-BE49-F238E27FC236}">
              <a16:creationId xmlns:a16="http://schemas.microsoft.com/office/drawing/2014/main" id="{1CDAD00F-CE10-BB02-DF35-DB64619B9AAF}"/>
            </a:ext>
          </a:extLst>
        </cdr:cNvPr>
        <cdr:cNvPicPr>
          <a:picLocks xmlns:a="http://schemas.openxmlformats.org/drawingml/2006/main" noChangeAspect="1" noChangeArrowheads="1"/>
        </cdr:cNvPicPr>
      </cdr:nvPicPr>
      <cdr:blipFill>
        <a:blip xmlns:a="http://schemas.openxmlformats.org/drawingml/2006/main" xmlns:r="http://schemas.openxmlformats.org/officeDocument/2006/relationships" r:embed="rId1"/>
        <a:srcRect xmlns:a="http://schemas.openxmlformats.org/drawingml/2006/main"/>
        <a:stretch xmlns:a="http://schemas.openxmlformats.org/drawingml/2006/main">
          <a:fillRect/>
        </a:stretch>
      </cdr:blipFill>
      <cdr:spPr bwMode="auto">
        <a:xfrm xmlns:a="http://schemas.openxmlformats.org/drawingml/2006/main">
          <a:off x="164512" y="358977"/>
          <a:ext cx="1037079" cy="1006606"/>
        </a:xfrm>
        <a:prstGeom xmlns:a="http://schemas.openxmlformats.org/drawingml/2006/main" prst="rect">
          <a:avLst/>
        </a:prstGeom>
        <a:noFill xmlns:a="http://schemas.openxmlformats.org/drawingml/2006/main"/>
      </cdr:spPr>
    </cdr:pic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608012</xdr:colOff>
      <xdr:row>1</xdr:row>
      <xdr:rowOff>69849</xdr:rowOff>
    </xdr:from>
    <xdr:to>
      <xdr:col>0</xdr:col>
      <xdr:colOff>1617662</xdr:colOff>
      <xdr:row>7</xdr:row>
      <xdr:rowOff>90486</xdr:rowOff>
    </xdr:to>
    <xdr:pic>
      <xdr:nvPicPr>
        <xdr:cNvPr id="3144" name="Picture 1">
          <a:extLst>
            <a:ext uri="{FF2B5EF4-FFF2-40B4-BE49-F238E27FC236}">
              <a16:creationId xmlns:a16="http://schemas.microsoft.com/office/drawing/2014/main" id="{00000000-0008-0000-0200-00004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8012" y="234949"/>
          <a:ext cx="1009650" cy="9477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452437</xdr:colOff>
      <xdr:row>3</xdr:row>
      <xdr:rowOff>82550</xdr:rowOff>
    </xdr:from>
    <xdr:to>
      <xdr:col>1</xdr:col>
      <xdr:colOff>699216</xdr:colOff>
      <xdr:row>10</xdr:row>
      <xdr:rowOff>14508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0F08682-C5AF-4F15-B321-826F435A64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2437" y="568325"/>
          <a:ext cx="1008779" cy="106543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228599</xdr:colOff>
      <xdr:row>0</xdr:row>
      <xdr:rowOff>114926</xdr:rowOff>
    </xdr:from>
    <xdr:to>
      <xdr:col>1</xdr:col>
      <xdr:colOff>539749</xdr:colOff>
      <xdr:row>6</xdr:row>
      <xdr:rowOff>147638</xdr:rowOff>
    </xdr:to>
    <xdr:pic>
      <xdr:nvPicPr>
        <xdr:cNvPr id="7240" name="Picture 2">
          <a:extLst>
            <a:ext uri="{FF2B5EF4-FFF2-40B4-BE49-F238E27FC236}">
              <a16:creationId xmlns:a16="http://schemas.microsoft.com/office/drawing/2014/main" id="{00000000-0008-0000-0400-000048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8599" y="114926"/>
          <a:ext cx="1073150" cy="985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342031</xdr:colOff>
      <xdr:row>2</xdr:row>
      <xdr:rowOff>64818</xdr:rowOff>
    </xdr:from>
    <xdr:to>
      <xdr:col>0</xdr:col>
      <xdr:colOff>1320800</xdr:colOff>
      <xdr:row>8</xdr:row>
      <xdr:rowOff>9526</xdr:rowOff>
    </xdr:to>
    <xdr:pic>
      <xdr:nvPicPr>
        <xdr:cNvPr id="6234" name="Picture 1">
          <a:extLst>
            <a:ext uri="{FF2B5EF4-FFF2-40B4-BE49-F238E27FC236}">
              <a16:creationId xmlns:a16="http://schemas.microsoft.com/office/drawing/2014/main" id="{00000000-0008-0000-0500-00005A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2031" y="229918"/>
          <a:ext cx="978769" cy="9353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</xdr:row>
      <xdr:rowOff>0</xdr:rowOff>
    </xdr:from>
    <xdr:to>
      <xdr:col>2</xdr:col>
      <xdr:colOff>1023938</xdr:colOff>
      <xdr:row>8</xdr:row>
      <xdr:rowOff>130175</xdr:rowOff>
    </xdr:to>
    <xdr:pic>
      <xdr:nvPicPr>
        <xdr:cNvPr id="2" name="Picture 30" hidden="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0" y="209550"/>
          <a:ext cx="1100138" cy="968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249238</xdr:colOff>
      <xdr:row>3</xdr:row>
      <xdr:rowOff>14287</xdr:rowOff>
    </xdr:from>
    <xdr:to>
      <xdr:col>2</xdr:col>
      <xdr:colOff>701676</xdr:colOff>
      <xdr:row>9</xdr:row>
      <xdr:rowOff>11331</xdr:rowOff>
    </xdr:to>
    <xdr:pic>
      <xdr:nvPicPr>
        <xdr:cNvPr id="4" name="3 Imagen" descr="Logo Portuaria.jpg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49238" y="509587"/>
          <a:ext cx="1042988" cy="987644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285750</xdr:colOff>
      <xdr:row>2</xdr:row>
      <xdr:rowOff>0</xdr:rowOff>
    </xdr:from>
    <xdr:to>
      <xdr:col>1</xdr:col>
      <xdr:colOff>628650</xdr:colOff>
      <xdr:row>8</xdr:row>
      <xdr:rowOff>103188</xdr:rowOff>
    </xdr:to>
    <xdr:pic>
      <xdr:nvPicPr>
        <xdr:cNvPr id="1276" name="Picture 30" hidden="1">
          <a:extLst>
            <a:ext uri="{FF2B5EF4-FFF2-40B4-BE49-F238E27FC236}">
              <a16:creationId xmlns:a16="http://schemas.microsoft.com/office/drawing/2014/main" id="{00000000-0008-0000-0700-0000F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0" y="190500"/>
          <a:ext cx="1104900" cy="1019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219074</xdr:colOff>
      <xdr:row>0</xdr:row>
      <xdr:rowOff>142999</xdr:rowOff>
    </xdr:from>
    <xdr:to>
      <xdr:col>1</xdr:col>
      <xdr:colOff>461962</xdr:colOff>
      <xdr:row>7</xdr:row>
      <xdr:rowOff>22224</xdr:rowOff>
    </xdr:to>
    <xdr:pic>
      <xdr:nvPicPr>
        <xdr:cNvPr id="1278" name="Picture 2">
          <a:extLst>
            <a:ext uri="{FF2B5EF4-FFF2-40B4-BE49-F238E27FC236}">
              <a16:creationId xmlns:a16="http://schemas.microsoft.com/office/drawing/2014/main" id="{00000000-0008-0000-0700-0000F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9074" y="142999"/>
          <a:ext cx="1004888" cy="946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555624</xdr:colOff>
      <xdr:row>19</xdr:row>
      <xdr:rowOff>5553</xdr:rowOff>
    </xdr:from>
    <xdr:to>
      <xdr:col>7</xdr:col>
      <xdr:colOff>39686</xdr:colOff>
      <xdr:row>47</xdr:row>
      <xdr:rowOff>71436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52EF82A3-36A4-DBC4-A55E-D04C04ECE3C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358071</xdr:colOff>
      <xdr:row>1</xdr:row>
      <xdr:rowOff>95250</xdr:rowOff>
    </xdr:from>
    <xdr:to>
      <xdr:col>1</xdr:col>
      <xdr:colOff>1420073</xdr:colOff>
      <xdr:row>6</xdr:row>
      <xdr:rowOff>155574</xdr:rowOff>
    </xdr:to>
    <xdr:pic>
      <xdr:nvPicPr>
        <xdr:cNvPr id="4" name="Picture 1" descr="logo e-mail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27921" y="260350"/>
          <a:ext cx="1062002" cy="8858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377826</xdr:colOff>
      <xdr:row>1</xdr:row>
      <xdr:rowOff>38100</xdr:rowOff>
    </xdr:from>
    <xdr:to>
      <xdr:col>1</xdr:col>
      <xdr:colOff>1258862</xdr:colOff>
      <xdr:row>7</xdr:row>
      <xdr:rowOff>57703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52476" y="203200"/>
          <a:ext cx="881036" cy="9467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658320</xdr:colOff>
      <xdr:row>6</xdr:row>
      <xdr:rowOff>7620</xdr:rowOff>
    </xdr:from>
    <xdr:to>
      <xdr:col>9</xdr:col>
      <xdr:colOff>658680</xdr:colOff>
      <xdr:row>6</xdr:row>
      <xdr:rowOff>7980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10" name="Entrada de lápiz 9">
              <a:extLst>
                <a:ext uri="{FF2B5EF4-FFF2-40B4-BE49-F238E27FC236}">
                  <a16:creationId xmlns:a16="http://schemas.microsoft.com/office/drawing/2014/main" id="{B94AF76F-58BE-61A3-78F8-94B74C8E156C}"/>
                </a:ext>
              </a:extLst>
            </xdr14:cNvPr>
            <xdr14:cNvContentPartPr/>
          </xdr14:nvContentPartPr>
          <xdr14:nvPr macro=""/>
          <xdr14:xfrm>
            <a:off x="6754320" y="960120"/>
            <a:ext cx="360" cy="360"/>
          </xdr14:xfrm>
        </xdr:contentPart>
      </mc:Choice>
      <mc:Fallback xmlns="">
        <xdr:pic>
          <xdr:nvPicPr>
            <xdr:cNvPr id="10" name="Entrada de lápiz 9">
              <a:extLst>
                <a:ext uri="{FF2B5EF4-FFF2-40B4-BE49-F238E27FC236}">
                  <a16:creationId xmlns:a16="http://schemas.microsoft.com/office/drawing/2014/main" id="{B94AF76F-58BE-61A3-78F8-94B74C8E156C}"/>
                </a:ext>
              </a:extLst>
            </xdr:cNvPr>
            <xdr:cNvPicPr/>
          </xdr:nvPicPr>
          <xdr:blipFill>
            <a:blip xmlns:r="http://schemas.openxmlformats.org/officeDocument/2006/relationships" r:embed="rId6"/>
            <a:stretch>
              <a:fillRect/>
            </a:stretch>
          </xdr:blipFill>
          <xdr:spPr>
            <a:xfrm>
              <a:off x="6748200" y="954000"/>
              <a:ext cx="12600" cy="126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10</xdr:col>
      <xdr:colOff>666720</xdr:colOff>
      <xdr:row>7</xdr:row>
      <xdr:rowOff>110950</xdr:rowOff>
    </xdr:from>
    <xdr:to>
      <xdr:col>10</xdr:col>
      <xdr:colOff>667080</xdr:colOff>
      <xdr:row>7</xdr:row>
      <xdr:rowOff>111310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">
          <xdr14:nvContentPartPr>
            <xdr14:cNvPr id="16" name="Entrada de lápiz 15">
              <a:extLst>
                <a:ext uri="{FF2B5EF4-FFF2-40B4-BE49-F238E27FC236}">
                  <a16:creationId xmlns:a16="http://schemas.microsoft.com/office/drawing/2014/main" id="{736007A4-0057-31E9-6F5B-1C082814610B}"/>
                </a:ext>
              </a:extLst>
            </xdr14:cNvPr>
            <xdr14:cNvContentPartPr/>
          </xdr14:nvContentPartPr>
          <xdr14:nvPr macro=""/>
          <xdr14:xfrm>
            <a:off x="7524720" y="1222200"/>
            <a:ext cx="360" cy="360"/>
          </xdr14:xfrm>
        </xdr:contentPart>
      </mc:Choice>
      <mc:Fallback xmlns="">
        <xdr:pic>
          <xdr:nvPicPr>
            <xdr:cNvPr id="16" name="Entrada de lápiz 15">
              <a:extLst>
                <a:ext uri="{FF2B5EF4-FFF2-40B4-BE49-F238E27FC236}">
                  <a16:creationId xmlns:a16="http://schemas.microsoft.com/office/drawing/2014/main" id="{736007A4-0057-31E9-6F5B-1C082814610B}"/>
                </a:ext>
              </a:extLst>
            </xdr:cNvPr>
            <xdr:cNvPicPr/>
          </xdr:nvPicPr>
          <xdr:blipFill>
            <a:blip xmlns:r="http://schemas.openxmlformats.org/officeDocument/2006/relationships" r:embed="rId6"/>
            <a:stretch>
              <a:fillRect/>
            </a:stretch>
          </xdr:blipFill>
          <xdr:spPr>
            <a:xfrm>
              <a:off x="7518600" y="1216080"/>
              <a:ext cx="12600" cy="126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0</xdr:col>
      <xdr:colOff>322263</xdr:colOff>
      <xdr:row>1</xdr:row>
      <xdr:rowOff>57150</xdr:rowOff>
    </xdr:from>
    <xdr:to>
      <xdr:col>1</xdr:col>
      <xdr:colOff>598397</xdr:colOff>
      <xdr:row>6</xdr:row>
      <xdr:rowOff>66675</xdr:rowOff>
    </xdr:to>
    <xdr:pic>
      <xdr:nvPicPr>
        <xdr:cNvPr id="11" name="Picture 1">
          <a:extLst>
            <a:ext uri="{FF2B5EF4-FFF2-40B4-BE49-F238E27FC236}">
              <a16:creationId xmlns:a16="http://schemas.microsoft.com/office/drawing/2014/main" id="{11749D68-5996-4B02-B2BE-04EB144AD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22263" y="219075"/>
          <a:ext cx="1038134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18</xdr:row>
      <xdr:rowOff>0</xdr:rowOff>
    </xdr:from>
    <xdr:to>
      <xdr:col>6</xdr:col>
      <xdr:colOff>692150</xdr:colOff>
      <xdr:row>37</xdr:row>
      <xdr:rowOff>139700</xdr:rowOff>
    </xdr:to>
    <xdr:graphicFrame macro="">
      <xdr:nvGraphicFramePr>
        <xdr:cNvPr id="18" name="Gráfico 17">
          <a:extLst>
            <a:ext uri="{FF2B5EF4-FFF2-40B4-BE49-F238E27FC236}">
              <a16:creationId xmlns:a16="http://schemas.microsoft.com/office/drawing/2014/main" id="{72101835-4CE7-AA2D-D4C0-D531B9EBBA9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445634</xdr:colOff>
      <xdr:row>2</xdr:row>
      <xdr:rowOff>76200</xdr:rowOff>
    </xdr:from>
    <xdr:to>
      <xdr:col>0</xdr:col>
      <xdr:colOff>1474466</xdr:colOff>
      <xdr:row>8</xdr:row>
      <xdr:rowOff>72248</xdr:rowOff>
    </xdr:to>
    <xdr:pic>
      <xdr:nvPicPr>
        <xdr:cNvPr id="3" name="2 Imagen" descr="Logo Portuaria.jpg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5634" y="406400"/>
          <a:ext cx="1028832" cy="986648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202203</xdr:colOff>
      <xdr:row>1</xdr:row>
      <xdr:rowOff>137867</xdr:rowOff>
    </xdr:from>
    <xdr:to>
      <xdr:col>1</xdr:col>
      <xdr:colOff>958850</xdr:colOff>
      <xdr:row>8</xdr:row>
      <xdr:rowOff>21130</xdr:rowOff>
    </xdr:to>
    <xdr:pic>
      <xdr:nvPicPr>
        <xdr:cNvPr id="2" name="1 Imagen" descr="Logo Portuaria.jpg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2203" y="302967"/>
          <a:ext cx="959847" cy="1038963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322263</xdr:colOff>
      <xdr:row>1</xdr:row>
      <xdr:rowOff>57150</xdr:rowOff>
    </xdr:from>
    <xdr:to>
      <xdr:col>2</xdr:col>
      <xdr:colOff>112622</xdr:colOff>
      <xdr:row>6</xdr:row>
      <xdr:rowOff>66675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2263" y="222250"/>
          <a:ext cx="1041309" cy="854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233362</xdr:colOff>
      <xdr:row>1</xdr:row>
      <xdr:rowOff>15067</xdr:rowOff>
    </xdr:from>
    <xdr:to>
      <xdr:col>1</xdr:col>
      <xdr:colOff>571500</xdr:colOff>
      <xdr:row>6</xdr:row>
      <xdr:rowOff>96837</xdr:rowOff>
    </xdr:to>
    <xdr:pic>
      <xdr:nvPicPr>
        <xdr:cNvPr id="579780" name="Picture 1">
          <a:extLst>
            <a:ext uri="{FF2B5EF4-FFF2-40B4-BE49-F238E27FC236}">
              <a16:creationId xmlns:a16="http://schemas.microsoft.com/office/drawing/2014/main" id="{00000000-0008-0000-0E00-0000C4D80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3362" y="173817"/>
          <a:ext cx="965201" cy="8755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204788</xdr:colOff>
      <xdr:row>19</xdr:row>
      <xdr:rowOff>115887</xdr:rowOff>
    </xdr:from>
    <xdr:to>
      <xdr:col>4</xdr:col>
      <xdr:colOff>490537</xdr:colOff>
      <xdr:row>47</xdr:row>
      <xdr:rowOff>69849</xdr:rowOff>
    </xdr:to>
    <xdr:graphicFrame macro="">
      <xdr:nvGraphicFramePr>
        <xdr:cNvPr id="579781" name="Chart 7">
          <a:extLst>
            <a:ext uri="{FF2B5EF4-FFF2-40B4-BE49-F238E27FC236}">
              <a16:creationId xmlns:a16="http://schemas.microsoft.com/office/drawing/2014/main" id="{00000000-0008-0000-0E00-0000C5D808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285750</xdr:colOff>
      <xdr:row>0</xdr:row>
      <xdr:rowOff>123825</xdr:rowOff>
    </xdr:from>
    <xdr:to>
      <xdr:col>2</xdr:col>
      <xdr:colOff>101600</xdr:colOff>
      <xdr:row>7</xdr:row>
      <xdr:rowOff>6350</xdr:rowOff>
    </xdr:to>
    <xdr:pic>
      <xdr:nvPicPr>
        <xdr:cNvPr id="2" name="Picture 30" hidden="1">
          <a:extLst>
            <a:ext uri="{FF2B5EF4-FFF2-40B4-BE49-F238E27FC236}">
              <a16:creationId xmlns:a16="http://schemas.microsoft.com/office/drawing/2014/main" id="{C5F87B67-35FE-4397-B3CF-343E32D80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0" y="304800"/>
          <a:ext cx="1104900" cy="1016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612775</xdr:colOff>
      <xdr:row>1</xdr:row>
      <xdr:rowOff>111125</xdr:rowOff>
    </xdr:from>
    <xdr:to>
      <xdr:col>1</xdr:col>
      <xdr:colOff>889568</xdr:colOff>
      <xdr:row>7</xdr:row>
      <xdr:rowOff>15875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850B6BD-FB11-4ECF-A868-4BBDC6DF3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2775" y="295275"/>
          <a:ext cx="886393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285750</xdr:colOff>
      <xdr:row>0</xdr:row>
      <xdr:rowOff>0</xdr:rowOff>
    </xdr:from>
    <xdr:to>
      <xdr:col>2</xdr:col>
      <xdr:colOff>19050</xdr:colOff>
      <xdr:row>6</xdr:row>
      <xdr:rowOff>6350</xdr:rowOff>
    </xdr:to>
    <xdr:pic>
      <xdr:nvPicPr>
        <xdr:cNvPr id="2" name="Picture 30" hidden="1">
          <a:extLst>
            <a:ext uri="{FF2B5EF4-FFF2-40B4-BE49-F238E27FC236}">
              <a16:creationId xmlns:a16="http://schemas.microsoft.com/office/drawing/2014/main" id="{00000000-0008-0000-0700-0000F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0" y="304800"/>
          <a:ext cx="1104900" cy="1019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295275</xdr:colOff>
      <xdr:row>0</xdr:row>
      <xdr:rowOff>136525</xdr:rowOff>
    </xdr:from>
    <xdr:to>
      <xdr:col>1</xdr:col>
      <xdr:colOff>419668</xdr:colOff>
      <xdr:row>5</xdr:row>
      <xdr:rowOff>127000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700-0000F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" y="504825"/>
          <a:ext cx="886393" cy="854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09-08T13:55:40.922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1 1 24575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09-08T13:55:56.699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0 0 24575</inkml:trace>
</inkml: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rtlCol="0" anchor="ctr" upright="1"/>
      <a:lstStyle>
        <a:defPPr algn="l">
          <a:defRPr sz="1100"/>
        </a:defPPr>
      </a:lstStyle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0:F24"/>
  <sheetViews>
    <sheetView showGridLines="0" showRowColHeaders="0" tabSelected="1" zoomScale="120" zoomScaleNormal="120" workbookViewId="0">
      <selection activeCell="C1" sqref="C1"/>
    </sheetView>
  </sheetViews>
  <sheetFormatPr baseColWidth="10" defaultRowHeight="12.75" x14ac:dyDescent="0.2"/>
  <cols>
    <col min="5" max="5" width="12.140625" customWidth="1"/>
    <col min="6" max="6" width="18.7109375" customWidth="1"/>
  </cols>
  <sheetData>
    <row r="20" spans="1:6" x14ac:dyDescent="0.2">
      <c r="A20" s="303" t="s">
        <v>107</v>
      </c>
      <c r="B20" s="303"/>
      <c r="C20" s="303"/>
      <c r="D20" s="303"/>
      <c r="E20" s="303"/>
      <c r="F20" s="303"/>
    </row>
    <row r="22" spans="1:6" ht="15" customHeight="1" x14ac:dyDescent="0.2">
      <c r="A22" s="303" t="s">
        <v>106</v>
      </c>
      <c r="B22" s="303"/>
      <c r="C22" s="303"/>
      <c r="D22" s="303"/>
      <c r="E22" s="303"/>
      <c r="F22" s="303"/>
    </row>
    <row r="23" spans="1:6" ht="15" customHeight="1" x14ac:dyDescent="0.2">
      <c r="A23" s="303"/>
      <c r="B23" s="303"/>
      <c r="C23" s="303"/>
      <c r="D23" s="303"/>
      <c r="E23" s="303"/>
      <c r="F23" s="303"/>
    </row>
    <row r="24" spans="1:6" ht="15" customHeight="1" x14ac:dyDescent="0.2">
      <c r="A24" s="303" t="s">
        <v>84</v>
      </c>
      <c r="B24" s="303"/>
      <c r="C24" s="303"/>
      <c r="D24" s="303"/>
      <c r="E24" s="303"/>
      <c r="F24" s="303"/>
    </row>
  </sheetData>
  <sheetProtection password="CA1B" sheet="1" objects="1" scenarios="1" formatCells="0" formatColumns="0" formatRows="0" insertColumns="0" insertRows="0" insertHyperlinks="0" deleteColumns="0" deleteRows="0" sort="0" autoFilter="0" pivotTables="0"/>
  <mergeCells count="4">
    <mergeCell ref="A22:F22"/>
    <mergeCell ref="A23:F23"/>
    <mergeCell ref="A24:F24"/>
    <mergeCell ref="A20:F20"/>
  </mergeCells>
  <phoneticPr fontId="10" type="noConversion"/>
  <printOptions horizontalCentered="1" verticalCentered="1"/>
  <pageMargins left="0.75" right="0.75" top="1" bottom="1" header="0.51181102362204722" footer="0.51181102362204722"/>
  <pageSetup paperSize="9" scale="89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4:T14"/>
  <sheetViews>
    <sheetView showGridLines="0" showRowColHeaders="0" zoomScale="150" zoomScaleNormal="150" workbookViewId="0">
      <selection activeCell="O11" sqref="O11"/>
    </sheetView>
  </sheetViews>
  <sheetFormatPr baseColWidth="10" defaultRowHeight="12.75" x14ac:dyDescent="0.2"/>
  <cols>
    <col min="1" max="1" width="13.7109375" customWidth="1"/>
    <col min="2" max="2" width="4.140625" customWidth="1"/>
    <col min="3" max="3" width="3.85546875" customWidth="1"/>
    <col min="4" max="4" width="19.5703125" customWidth="1"/>
    <col min="5" max="5" width="14.85546875" customWidth="1"/>
    <col min="6" max="6" width="4" customWidth="1"/>
    <col min="7" max="7" width="4.28515625" customWidth="1"/>
    <col min="8" max="8" width="10" customWidth="1"/>
    <col min="9" max="9" width="4.85546875" customWidth="1"/>
    <col min="10" max="10" width="5.85546875" customWidth="1"/>
  </cols>
  <sheetData>
    <row r="4" spans="4:20" ht="13.5" thickBot="1" x14ac:dyDescent="0.25">
      <c r="O4" s="46"/>
      <c r="S4" s="46"/>
    </row>
    <row r="5" spans="4:20" ht="13.5" thickBot="1" x14ac:dyDescent="0.25">
      <c r="D5" s="70" t="s">
        <v>3</v>
      </c>
      <c r="E5" s="71" t="s">
        <v>4</v>
      </c>
    </row>
    <row r="6" spans="4:20" x14ac:dyDescent="0.2">
      <c r="D6" s="72" t="s">
        <v>130</v>
      </c>
      <c r="E6" s="73">
        <v>69634</v>
      </c>
      <c r="H6" s="60"/>
      <c r="Q6" s="46"/>
      <c r="R6" s="46"/>
      <c r="T6" s="46"/>
    </row>
    <row r="7" spans="4:20" x14ac:dyDescent="0.2">
      <c r="D7" s="23" t="s">
        <v>129</v>
      </c>
      <c r="E7" s="24">
        <v>51359</v>
      </c>
      <c r="H7" s="60"/>
      <c r="P7" s="46"/>
    </row>
    <row r="8" spans="4:20" x14ac:dyDescent="0.2">
      <c r="D8" s="23" t="s">
        <v>70</v>
      </c>
      <c r="E8" s="24">
        <v>50910</v>
      </c>
      <c r="H8" s="60"/>
      <c r="P8" s="46"/>
    </row>
    <row r="9" spans="4:20" x14ac:dyDescent="0.2">
      <c r="D9" s="116" t="s">
        <v>195</v>
      </c>
      <c r="E9" s="113">
        <v>34440</v>
      </c>
      <c r="H9" s="60"/>
      <c r="P9" s="46"/>
    </row>
    <row r="10" spans="4:20" x14ac:dyDescent="0.2">
      <c r="D10" s="116" t="s">
        <v>124</v>
      </c>
      <c r="E10" s="113">
        <v>23498</v>
      </c>
      <c r="H10" s="60"/>
      <c r="P10" s="46"/>
    </row>
    <row r="11" spans="4:20" x14ac:dyDescent="0.2">
      <c r="D11" s="23" t="s">
        <v>178</v>
      </c>
      <c r="E11" s="24">
        <v>47418</v>
      </c>
      <c r="H11" s="60"/>
      <c r="P11" s="46"/>
    </row>
    <row r="12" spans="4:20" ht="13.5" thickBot="1" x14ac:dyDescent="0.25">
      <c r="D12" s="321" t="s">
        <v>196</v>
      </c>
      <c r="E12" s="322">
        <v>1394</v>
      </c>
      <c r="H12" s="60"/>
      <c r="P12" s="46"/>
    </row>
    <row r="13" spans="4:20" ht="13.5" thickBot="1" x14ac:dyDescent="0.25">
      <c r="D13" s="150" t="s">
        <v>1</v>
      </c>
      <c r="E13" s="151">
        <f>SUM(E6:E12)</f>
        <v>278653</v>
      </c>
      <c r="H13" s="60"/>
      <c r="P13" s="46"/>
    </row>
    <row r="14" spans="4:20" x14ac:dyDescent="0.2">
      <c r="M14" s="46"/>
    </row>
  </sheetData>
  <sheetProtection algorithmName="SHA-512" hashValue="astolQr39a97EyhIM3kEBw/iNWnIN9ay8g6SZuoUgYj8yObxIasoTVsBc7yZ+xbVrQ0MkgUK9g4rngn7EjSPRA==" saltValue="1vMMmxKDyOGUDxoEIAbhGw==" spinCount="100000" sheet="1" formatCells="0" formatColumns="0" formatRows="0" insertColumns="0" insertRows="0" insertHyperlinks="0" deleteColumns="0" deleteRows="0" sort="0" autoFilter="0" pivotTables="0"/>
  <sortState xmlns:xlrd2="http://schemas.microsoft.com/office/spreadsheetml/2017/richdata2" ref="D6:E10">
    <sortCondition descending="1" ref="E6:E10"/>
  </sortState>
  <phoneticPr fontId="10" type="noConversion"/>
  <printOptions horizontalCentered="1" verticalCentered="1"/>
  <pageMargins left="0.75" right="0.75" top="1" bottom="1" header="0.51181102362204722" footer="0.51181102362204722"/>
  <pageSetup paperSize="9" orientation="landscape" horizontalDpi="4294967293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B24"/>
  <sheetViews>
    <sheetView showGridLines="0" showRowColHeaders="0" zoomScale="150" zoomScaleNormal="150" workbookViewId="0"/>
  </sheetViews>
  <sheetFormatPr baseColWidth="10" defaultRowHeight="12.75" x14ac:dyDescent="0.2"/>
  <cols>
    <col min="1" max="1" width="34.42578125" customWidth="1"/>
    <col min="2" max="2" width="7" customWidth="1"/>
    <col min="3" max="4" width="8.140625" customWidth="1"/>
    <col min="5" max="5" width="9.28515625" customWidth="1"/>
    <col min="6" max="7" width="9" customWidth="1"/>
    <col min="8" max="8" width="8.140625" customWidth="1"/>
    <col min="9" max="9" width="9.28515625" customWidth="1"/>
    <col min="10" max="10" width="7.7109375" customWidth="1"/>
    <col min="11" max="12" width="8.42578125" customWidth="1"/>
    <col min="13" max="13" width="8.5703125" customWidth="1"/>
    <col min="14" max="14" width="9.42578125" customWidth="1"/>
    <col min="15" max="15" width="7.28515625" customWidth="1"/>
    <col min="16" max="16" width="7.7109375" customWidth="1"/>
    <col min="17" max="17" width="8.28515625" customWidth="1"/>
    <col min="18" max="18" width="9.42578125" customWidth="1"/>
    <col min="19" max="20" width="8.7109375" customWidth="1"/>
    <col min="21" max="21" width="8.28515625" customWidth="1"/>
    <col min="22" max="22" width="9.140625" customWidth="1"/>
    <col min="23" max="23" width="9" customWidth="1"/>
    <col min="24" max="24" width="10.42578125" customWidth="1"/>
    <col min="26" max="26" width="11" customWidth="1"/>
    <col min="27" max="27" width="11.140625" customWidth="1"/>
  </cols>
  <sheetData>
    <row r="1" spans="1:54" ht="12.75" customHeight="1" x14ac:dyDescent="0.2"/>
    <row r="3" spans="1:54" ht="12" customHeight="1" x14ac:dyDescent="0.25">
      <c r="A3" s="6"/>
      <c r="B3" s="6"/>
      <c r="C3" s="6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54" ht="12" customHeight="1" x14ac:dyDescent="0.2">
      <c r="A4" s="304" t="s">
        <v>10</v>
      </c>
      <c r="B4" s="304"/>
      <c r="C4" s="304"/>
      <c r="D4" s="304"/>
      <c r="E4" s="304"/>
      <c r="F4" s="304"/>
      <c r="G4" s="304"/>
      <c r="H4" s="304"/>
      <c r="I4" s="304"/>
      <c r="J4" s="304"/>
      <c r="K4" s="304"/>
      <c r="L4" s="304"/>
      <c r="M4" s="304"/>
      <c r="N4" s="304"/>
      <c r="O4" s="304"/>
      <c r="P4" s="304"/>
      <c r="Q4" s="304"/>
      <c r="R4" s="304"/>
      <c r="S4" s="304"/>
      <c r="T4" s="304"/>
      <c r="U4" s="304"/>
      <c r="V4" s="304"/>
    </row>
    <row r="5" spans="1:54" ht="12" customHeight="1" x14ac:dyDescent="0.25">
      <c r="A5" s="15"/>
      <c r="B5" s="15"/>
      <c r="C5" s="1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</row>
    <row r="6" spans="1:54" ht="12" customHeight="1" x14ac:dyDescent="0.2">
      <c r="A6" s="304" t="s">
        <v>11</v>
      </c>
      <c r="B6" s="304"/>
      <c r="C6" s="304"/>
      <c r="D6" s="304"/>
      <c r="E6" s="304"/>
      <c r="F6" s="304"/>
      <c r="G6" s="304"/>
      <c r="H6" s="304"/>
      <c r="I6" s="304"/>
      <c r="J6" s="304"/>
      <c r="K6" s="304"/>
      <c r="L6" s="304"/>
      <c r="M6" s="304"/>
      <c r="N6" s="304"/>
      <c r="O6" s="304"/>
      <c r="P6" s="304"/>
      <c r="Q6" s="304"/>
      <c r="R6" s="304"/>
      <c r="S6" s="304"/>
      <c r="T6" s="304"/>
      <c r="U6" s="304"/>
      <c r="V6" s="304"/>
    </row>
    <row r="7" spans="1:54" ht="12" customHeight="1" x14ac:dyDescent="0.2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</row>
    <row r="8" spans="1:54" ht="14.1" customHeight="1" x14ac:dyDescent="0.2">
      <c r="A8" s="304" t="s">
        <v>188</v>
      </c>
      <c r="B8" s="304"/>
      <c r="C8" s="304"/>
      <c r="D8" s="304"/>
      <c r="E8" s="304"/>
      <c r="F8" s="304"/>
      <c r="G8" s="304"/>
      <c r="H8" s="304"/>
      <c r="I8" s="304"/>
      <c r="J8" s="304"/>
      <c r="K8" s="304"/>
      <c r="L8" s="304"/>
      <c r="M8" s="304"/>
      <c r="N8" s="304"/>
      <c r="O8" s="304"/>
      <c r="P8" s="304"/>
      <c r="Q8" s="304"/>
      <c r="R8" s="304"/>
      <c r="S8" s="304"/>
      <c r="T8" s="304"/>
      <c r="U8" s="304"/>
      <c r="V8" s="304"/>
    </row>
    <row r="9" spans="1:54" ht="12" customHeight="1" x14ac:dyDescent="0.2">
      <c r="A9" s="21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</row>
    <row r="10" spans="1:54" ht="12" customHeight="1" x14ac:dyDescent="0.2">
      <c r="A10" s="21"/>
      <c r="B10" s="21"/>
      <c r="C10" s="21"/>
      <c r="D10" s="21"/>
      <c r="E10" s="21"/>
      <c r="F10" s="21" t="s">
        <v>59</v>
      </c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</row>
    <row r="11" spans="1:54" ht="13.5" thickBot="1" x14ac:dyDescent="0.25"/>
    <row r="12" spans="1:54" ht="24" customHeight="1" thickBot="1" x14ac:dyDescent="0.25">
      <c r="A12" s="82" t="s">
        <v>8</v>
      </c>
      <c r="B12" s="38" t="s">
        <v>92</v>
      </c>
      <c r="C12" s="38" t="s">
        <v>7</v>
      </c>
      <c r="D12" s="38" t="s">
        <v>71</v>
      </c>
      <c r="E12" s="38" t="s">
        <v>45</v>
      </c>
      <c r="F12" s="38" t="s">
        <v>98</v>
      </c>
      <c r="G12" s="38" t="s">
        <v>46</v>
      </c>
      <c r="H12" s="38" t="s">
        <v>47</v>
      </c>
      <c r="I12" s="38" t="s">
        <v>38</v>
      </c>
      <c r="J12" s="38" t="s">
        <v>44</v>
      </c>
      <c r="K12" s="38" t="s">
        <v>41</v>
      </c>
      <c r="L12" s="38" t="s">
        <v>133</v>
      </c>
      <c r="M12" s="38" t="s">
        <v>48</v>
      </c>
      <c r="N12" s="38" t="s">
        <v>96</v>
      </c>
      <c r="O12" s="38" t="s">
        <v>66</v>
      </c>
      <c r="P12" s="38" t="s">
        <v>49</v>
      </c>
      <c r="Q12" s="132" t="s">
        <v>119</v>
      </c>
      <c r="R12" s="38" t="s">
        <v>39</v>
      </c>
      <c r="S12" s="38" t="s">
        <v>0</v>
      </c>
      <c r="T12" s="38" t="s">
        <v>75</v>
      </c>
      <c r="U12" s="83" t="s">
        <v>67</v>
      </c>
      <c r="V12" s="81" t="s">
        <v>9</v>
      </c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</row>
    <row r="13" spans="1:54" ht="15.95" customHeight="1" x14ac:dyDescent="0.2">
      <c r="A13" s="75" t="s">
        <v>80</v>
      </c>
      <c r="B13" s="143">
        <v>0</v>
      </c>
      <c r="C13" s="43">
        <v>0</v>
      </c>
      <c r="D13" s="43">
        <v>0</v>
      </c>
      <c r="E13" s="43">
        <v>22934</v>
      </c>
      <c r="F13" s="43">
        <v>0</v>
      </c>
      <c r="G13" s="43">
        <v>0</v>
      </c>
      <c r="H13" s="43">
        <v>0</v>
      </c>
      <c r="I13" s="43">
        <v>0</v>
      </c>
      <c r="J13" s="43">
        <v>0</v>
      </c>
      <c r="K13" s="43">
        <v>0</v>
      </c>
      <c r="L13" s="43">
        <v>0</v>
      </c>
      <c r="M13" s="43">
        <v>0</v>
      </c>
      <c r="N13" s="43">
        <v>0</v>
      </c>
      <c r="O13" s="43">
        <v>0</v>
      </c>
      <c r="P13" s="43">
        <v>0</v>
      </c>
      <c r="Q13" s="43">
        <v>0</v>
      </c>
      <c r="R13" s="43">
        <v>25300</v>
      </c>
      <c r="S13" s="43">
        <v>43840</v>
      </c>
      <c r="T13" s="43">
        <v>0</v>
      </c>
      <c r="U13" s="44">
        <v>0</v>
      </c>
      <c r="V13" s="43">
        <f>SUM(B13:U13)</f>
        <v>92074</v>
      </c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</row>
    <row r="14" spans="1:54" ht="15.95" customHeight="1" x14ac:dyDescent="0.2">
      <c r="A14" s="75" t="s">
        <v>126</v>
      </c>
      <c r="B14" s="143">
        <v>0</v>
      </c>
      <c r="C14" s="43">
        <v>0</v>
      </c>
      <c r="D14" s="43">
        <v>0</v>
      </c>
      <c r="E14" s="43">
        <v>0</v>
      </c>
      <c r="F14" s="43">
        <v>0</v>
      </c>
      <c r="G14" s="43">
        <v>0</v>
      </c>
      <c r="H14" s="43">
        <v>0</v>
      </c>
      <c r="I14" s="43">
        <v>0</v>
      </c>
      <c r="J14" s="43">
        <v>0</v>
      </c>
      <c r="K14" s="43">
        <v>0</v>
      </c>
      <c r="L14" s="43">
        <v>0</v>
      </c>
      <c r="M14" s="43">
        <v>0</v>
      </c>
      <c r="N14" s="43">
        <v>0</v>
      </c>
      <c r="O14" s="43">
        <v>0</v>
      </c>
      <c r="P14" s="43">
        <v>0</v>
      </c>
      <c r="Q14" s="43">
        <v>0</v>
      </c>
      <c r="R14" s="43">
        <v>25610</v>
      </c>
      <c r="S14" s="43">
        <v>2743</v>
      </c>
      <c r="T14" s="43">
        <v>30323</v>
      </c>
      <c r="U14" s="44">
        <v>0</v>
      </c>
      <c r="V14" s="43">
        <f>SUM(B14:U14)</f>
        <v>58676</v>
      </c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</row>
    <row r="15" spans="1:54" ht="15.95" customHeight="1" x14ac:dyDescent="0.2">
      <c r="A15" s="75" t="s">
        <v>97</v>
      </c>
      <c r="B15" s="143">
        <v>0</v>
      </c>
      <c r="C15" s="43">
        <v>0</v>
      </c>
      <c r="D15" s="43">
        <v>38879</v>
      </c>
      <c r="E15" s="43">
        <v>0</v>
      </c>
      <c r="F15" s="43">
        <v>0</v>
      </c>
      <c r="G15" s="43">
        <v>0</v>
      </c>
      <c r="H15" s="43">
        <v>0</v>
      </c>
      <c r="I15" s="43">
        <v>0</v>
      </c>
      <c r="J15" s="43">
        <v>0</v>
      </c>
      <c r="K15" s="43">
        <v>0</v>
      </c>
      <c r="L15" s="43">
        <v>0</v>
      </c>
      <c r="M15" s="43">
        <v>0</v>
      </c>
      <c r="N15" s="43">
        <v>0</v>
      </c>
      <c r="O15" s="43">
        <v>0</v>
      </c>
      <c r="P15" s="43">
        <v>0</v>
      </c>
      <c r="Q15" s="43">
        <v>0</v>
      </c>
      <c r="R15" s="43">
        <v>0</v>
      </c>
      <c r="S15" s="43">
        <v>0</v>
      </c>
      <c r="T15" s="43">
        <v>0</v>
      </c>
      <c r="U15" s="44">
        <v>0</v>
      </c>
      <c r="V15" s="43">
        <f>SUM(B15:U15)</f>
        <v>38879</v>
      </c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</row>
    <row r="16" spans="1:54" ht="15.95" customHeight="1" x14ac:dyDescent="0.2">
      <c r="A16" s="75" t="s">
        <v>103</v>
      </c>
      <c r="B16" s="143">
        <v>0</v>
      </c>
      <c r="C16" s="43">
        <v>0</v>
      </c>
      <c r="D16" s="43">
        <v>0</v>
      </c>
      <c r="E16" s="43">
        <v>564</v>
      </c>
      <c r="F16" s="43">
        <v>0</v>
      </c>
      <c r="G16" s="43">
        <v>0</v>
      </c>
      <c r="H16" s="43">
        <v>0</v>
      </c>
      <c r="I16" s="43">
        <v>0</v>
      </c>
      <c r="J16" s="43">
        <v>0</v>
      </c>
      <c r="K16" s="43">
        <v>0</v>
      </c>
      <c r="L16" s="43">
        <v>0</v>
      </c>
      <c r="M16" s="43">
        <v>0</v>
      </c>
      <c r="N16" s="43">
        <v>0</v>
      </c>
      <c r="O16" s="43">
        <v>0</v>
      </c>
      <c r="P16" s="43">
        <v>0</v>
      </c>
      <c r="Q16" s="43">
        <v>0</v>
      </c>
      <c r="R16" s="43">
        <v>0</v>
      </c>
      <c r="S16" s="43">
        <v>17551</v>
      </c>
      <c r="T16" s="43">
        <v>0</v>
      </c>
      <c r="U16" s="44">
        <v>0</v>
      </c>
      <c r="V16" s="43">
        <f>SUM(B16:U16)</f>
        <v>18115</v>
      </c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</row>
    <row r="17" spans="1:54" ht="15.95" customHeight="1" x14ac:dyDescent="0.2">
      <c r="A17" s="75" t="s">
        <v>62</v>
      </c>
      <c r="B17" s="143">
        <v>0</v>
      </c>
      <c r="C17" s="43">
        <v>0</v>
      </c>
      <c r="D17" s="43">
        <v>12480</v>
      </c>
      <c r="E17" s="43">
        <v>0</v>
      </c>
      <c r="F17" s="43">
        <v>0</v>
      </c>
      <c r="G17" s="43">
        <v>0</v>
      </c>
      <c r="H17" s="43">
        <v>0</v>
      </c>
      <c r="I17" s="43">
        <v>0</v>
      </c>
      <c r="J17" s="43">
        <v>0</v>
      </c>
      <c r="K17" s="43">
        <v>0</v>
      </c>
      <c r="L17" s="43">
        <v>0</v>
      </c>
      <c r="M17" s="43">
        <v>0</v>
      </c>
      <c r="N17" s="43">
        <v>0</v>
      </c>
      <c r="O17" s="43">
        <v>0</v>
      </c>
      <c r="P17" s="43">
        <v>0</v>
      </c>
      <c r="Q17" s="43">
        <v>0</v>
      </c>
      <c r="R17" s="43">
        <v>0</v>
      </c>
      <c r="S17" s="43">
        <v>0</v>
      </c>
      <c r="T17" s="43">
        <v>0</v>
      </c>
      <c r="U17" s="44">
        <v>0</v>
      </c>
      <c r="V17" s="43">
        <f>SUM(B17:U17)</f>
        <v>12480</v>
      </c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</row>
    <row r="18" spans="1:54" ht="15.95" customHeight="1" x14ac:dyDescent="0.2">
      <c r="A18" s="75" t="s">
        <v>121</v>
      </c>
      <c r="B18" s="143">
        <v>0</v>
      </c>
      <c r="C18" s="43">
        <v>0</v>
      </c>
      <c r="D18" s="43">
        <v>0</v>
      </c>
      <c r="E18" s="43">
        <v>0</v>
      </c>
      <c r="F18" s="43">
        <v>0</v>
      </c>
      <c r="G18" s="43">
        <v>0</v>
      </c>
      <c r="H18" s="43">
        <v>0</v>
      </c>
      <c r="I18" s="43">
        <v>0</v>
      </c>
      <c r="J18" s="43">
        <v>0</v>
      </c>
      <c r="K18" s="43">
        <v>0</v>
      </c>
      <c r="L18" s="43">
        <v>0</v>
      </c>
      <c r="M18" s="43">
        <v>0</v>
      </c>
      <c r="N18" s="43">
        <v>0</v>
      </c>
      <c r="O18" s="43">
        <v>0</v>
      </c>
      <c r="P18" s="43">
        <v>0</v>
      </c>
      <c r="Q18" s="43">
        <v>0</v>
      </c>
      <c r="R18" s="43">
        <v>0</v>
      </c>
      <c r="S18" s="43">
        <v>5500</v>
      </c>
      <c r="T18" s="43">
        <v>0</v>
      </c>
      <c r="U18" s="44">
        <v>0</v>
      </c>
      <c r="V18" s="43">
        <f>SUM(B18:U18)</f>
        <v>5500</v>
      </c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</row>
    <row r="19" spans="1:54" ht="15.95" customHeight="1" thickBot="1" x14ac:dyDescent="0.25">
      <c r="A19" s="75" t="s">
        <v>197</v>
      </c>
      <c r="B19" s="143">
        <v>0</v>
      </c>
      <c r="C19" s="43">
        <v>0</v>
      </c>
      <c r="D19" s="43">
        <v>0</v>
      </c>
      <c r="E19" s="43">
        <v>0</v>
      </c>
      <c r="F19" s="43">
        <v>0</v>
      </c>
      <c r="G19" s="43">
        <v>0</v>
      </c>
      <c r="H19" s="43">
        <v>0</v>
      </c>
      <c r="I19" s="43">
        <v>0</v>
      </c>
      <c r="J19" s="43">
        <v>0</v>
      </c>
      <c r="K19" s="43">
        <v>0</v>
      </c>
      <c r="L19" s="43">
        <v>0</v>
      </c>
      <c r="M19" s="43">
        <v>0</v>
      </c>
      <c r="N19" s="43">
        <v>0</v>
      </c>
      <c r="O19" s="43">
        <v>0</v>
      </c>
      <c r="P19" s="43">
        <v>0</v>
      </c>
      <c r="Q19" s="43">
        <v>0</v>
      </c>
      <c r="R19" s="43">
        <v>0</v>
      </c>
      <c r="S19" s="43">
        <v>0</v>
      </c>
      <c r="T19" s="43">
        <v>4117</v>
      </c>
      <c r="U19" s="44">
        <v>0</v>
      </c>
      <c r="V19" s="43">
        <f>SUM(B19:U19)</f>
        <v>4117</v>
      </c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</row>
    <row r="20" spans="1:54" ht="20.100000000000001" customHeight="1" thickBot="1" x14ac:dyDescent="0.25">
      <c r="A20" s="84" t="s">
        <v>76</v>
      </c>
      <c r="B20" s="144">
        <f>SUM(B13:B19)</f>
        <v>0</v>
      </c>
      <c r="C20" s="145">
        <f>SUM(C13:C19)</f>
        <v>0</v>
      </c>
      <c r="D20" s="80">
        <f>SUM(D13:D19)</f>
        <v>51359</v>
      </c>
      <c r="E20" s="80">
        <f>SUM(E13:E19)</f>
        <v>23498</v>
      </c>
      <c r="F20" s="80">
        <f>SUM(F13:F19)</f>
        <v>0</v>
      </c>
      <c r="G20" s="80">
        <f>SUM(G13:G19)</f>
        <v>0</v>
      </c>
      <c r="H20" s="80">
        <f>SUM(H13:H19)</f>
        <v>0</v>
      </c>
      <c r="I20" s="80">
        <f>SUM(I13:I19)</f>
        <v>0</v>
      </c>
      <c r="J20" s="80">
        <f>SUM(J13:J19)</f>
        <v>0</v>
      </c>
      <c r="K20" s="80">
        <f>SUM(K13:K19)</f>
        <v>0</v>
      </c>
      <c r="L20" s="80">
        <f>SUM(L13:L19)</f>
        <v>0</v>
      </c>
      <c r="M20" s="80">
        <f>SUM(M13:M19)</f>
        <v>0</v>
      </c>
      <c r="N20" s="80">
        <f>SUM(N13:N19)</f>
        <v>0</v>
      </c>
      <c r="O20" s="80">
        <f>SUM(O13:O19)</f>
        <v>0</v>
      </c>
      <c r="P20" s="80">
        <f>SUM(P13:P19)</f>
        <v>0</v>
      </c>
      <c r="Q20" s="80">
        <f>SUM(Q13:Q19)</f>
        <v>0</v>
      </c>
      <c r="R20" s="80">
        <f>SUM(R13:R19)</f>
        <v>50910</v>
      </c>
      <c r="S20" s="80">
        <f>SUM(S13:S19)</f>
        <v>69634</v>
      </c>
      <c r="T20" s="80">
        <f>SUM(T13:T19)</f>
        <v>34440</v>
      </c>
      <c r="U20" s="80">
        <f>SUM(U13:U19)</f>
        <v>0</v>
      </c>
      <c r="V20" s="85">
        <f>SUM(V13:V19)</f>
        <v>229841</v>
      </c>
    </row>
    <row r="24" spans="1:54" x14ac:dyDescent="0.2">
      <c r="R24" t="s">
        <v>68</v>
      </c>
    </row>
  </sheetData>
  <sheetProtection algorithmName="SHA-512" hashValue="97tOY8Hmauft/dXkufDpHpuhAyCE/xJqFuSbb4ur9bYsjxWJqMlpTA0bS7TraXv8pIcPi48Mha5SQVbOER0kBg==" saltValue="uUeEVtYnAEPBHXwPkaHfVw==" spinCount="100000" sheet="1" formatCells="0" formatColumns="0" formatRows="0" insertColumns="0" insertRows="0" insertHyperlinks="0" deleteColumns="0" deleteRows="0" sort="0" autoFilter="0" pivotTables="0"/>
  <sortState xmlns:xlrd2="http://schemas.microsoft.com/office/spreadsheetml/2017/richdata2" caseSensitive="1" ref="A13:V19">
    <sortCondition descending="1" ref="V13:V19" customList="Mayor a menor"/>
  </sortState>
  <mergeCells count="3">
    <mergeCell ref="A4:V4"/>
    <mergeCell ref="A6:V6"/>
    <mergeCell ref="A8:V8"/>
  </mergeCells>
  <phoneticPr fontId="10" type="noConversion"/>
  <printOptions verticalCentered="1"/>
  <pageMargins left="1.1811023622047245" right="0.59055118110236227" top="1.1811023622047245" bottom="0.98425196850393704" header="0.51181102362204722" footer="0.51181102362204722"/>
  <pageSetup paperSize="9" scale="65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917CB1-56A2-4E4C-892F-58355D8C4C68}">
  <dimension ref="A7:K38"/>
  <sheetViews>
    <sheetView showGridLines="0" showRowColHeaders="0" zoomScale="150" zoomScaleNormal="150" workbookViewId="0"/>
  </sheetViews>
  <sheetFormatPr baseColWidth="10" defaultRowHeight="12.75" x14ac:dyDescent="0.2"/>
  <cols>
    <col min="2" max="2" width="29.5703125" customWidth="1"/>
    <col min="3" max="3" width="10.5703125" customWidth="1"/>
    <col min="4" max="4" width="17.42578125" customWidth="1"/>
    <col min="5" max="5" width="12.140625" customWidth="1"/>
    <col min="6" max="10" width="10.7109375" customWidth="1"/>
  </cols>
  <sheetData>
    <row r="7" spans="1:10" ht="15" x14ac:dyDescent="0.2">
      <c r="A7" s="251"/>
      <c r="B7" s="251"/>
      <c r="C7" s="251"/>
      <c r="D7" s="251"/>
      <c r="E7" s="251"/>
      <c r="F7" s="251"/>
      <c r="G7" s="251"/>
    </row>
    <row r="8" spans="1:10" ht="15" x14ac:dyDescent="0.2">
      <c r="A8" s="251"/>
      <c r="B8" s="251"/>
      <c r="C8" s="251"/>
      <c r="D8" s="251"/>
      <c r="E8" s="251"/>
      <c r="F8" s="251"/>
      <c r="G8" s="251"/>
    </row>
    <row r="9" spans="1:10" ht="15" x14ac:dyDescent="0.2">
      <c r="A9" s="251"/>
      <c r="B9" s="251"/>
      <c r="C9" s="251"/>
      <c r="D9" s="251"/>
      <c r="E9" s="251"/>
      <c r="F9" s="251"/>
      <c r="G9" s="251"/>
    </row>
    <row r="10" spans="1:10" ht="15" x14ac:dyDescent="0.2">
      <c r="A10" s="251"/>
      <c r="B10" s="251"/>
      <c r="C10" s="251"/>
      <c r="D10" s="251"/>
      <c r="E10" s="251"/>
      <c r="F10" s="251"/>
      <c r="G10" s="251"/>
    </row>
    <row r="11" spans="1:10" ht="15" x14ac:dyDescent="0.2">
      <c r="A11" s="251"/>
      <c r="B11" s="251"/>
      <c r="C11" s="251"/>
      <c r="D11" s="251"/>
      <c r="E11" s="251"/>
      <c r="F11" s="251"/>
      <c r="G11" s="251"/>
    </row>
    <row r="12" spans="1:10" ht="14.25" x14ac:dyDescent="0.2">
      <c r="A12" s="305" t="s">
        <v>174</v>
      </c>
      <c r="B12" s="305"/>
      <c r="C12" s="305"/>
      <c r="D12" s="305"/>
      <c r="E12" s="305"/>
      <c r="F12" s="305"/>
      <c r="G12" s="305"/>
      <c r="H12" s="305"/>
      <c r="I12" s="305"/>
      <c r="J12" s="305"/>
    </row>
    <row r="13" spans="1:10" ht="14.25" x14ac:dyDescent="0.2">
      <c r="A13" s="57"/>
      <c r="B13" s="57"/>
      <c r="C13" s="57"/>
      <c r="D13" s="57"/>
      <c r="E13" s="57"/>
      <c r="F13" s="57"/>
      <c r="G13" s="57"/>
      <c r="H13" s="19"/>
      <c r="I13" s="19"/>
      <c r="J13" s="19"/>
    </row>
    <row r="14" spans="1:10" ht="14.25" x14ac:dyDescent="0.2">
      <c r="A14" s="304" t="s">
        <v>188</v>
      </c>
      <c r="B14" s="304"/>
      <c r="C14" s="304"/>
      <c r="D14" s="304"/>
      <c r="E14" s="304"/>
      <c r="F14" s="304"/>
      <c r="G14" s="304"/>
      <c r="H14" s="304"/>
      <c r="I14" s="304"/>
      <c r="J14" s="304"/>
    </row>
    <row r="15" spans="1:10" ht="14.25" x14ac:dyDescent="0.2">
      <c r="A15" s="57"/>
      <c r="B15" s="57"/>
      <c r="C15" s="57"/>
      <c r="D15" s="57"/>
      <c r="E15" s="57"/>
      <c r="F15" s="57"/>
      <c r="G15" s="57"/>
      <c r="H15" s="19"/>
      <c r="I15" s="19"/>
      <c r="J15" s="19"/>
    </row>
    <row r="16" spans="1:10" ht="14.25" x14ac:dyDescent="0.2">
      <c r="A16" s="304" t="s">
        <v>77</v>
      </c>
      <c r="B16" s="304"/>
      <c r="C16" s="304"/>
      <c r="D16" s="304"/>
      <c r="E16" s="304"/>
      <c r="F16" s="304"/>
      <c r="G16" s="304"/>
      <c r="H16" s="304"/>
      <c r="I16" s="304"/>
      <c r="J16" s="304"/>
    </row>
    <row r="17" spans="1:11" ht="15" x14ac:dyDescent="0.2">
      <c r="A17" s="142"/>
      <c r="B17" s="142"/>
      <c r="C17" s="142"/>
      <c r="D17" s="142"/>
      <c r="E17" s="142"/>
      <c r="F17" s="142"/>
      <c r="G17" s="142"/>
    </row>
    <row r="18" spans="1:11" ht="15.75" thickBot="1" x14ac:dyDescent="0.25">
      <c r="A18" s="251"/>
      <c r="B18" s="251"/>
      <c r="C18" s="251"/>
      <c r="D18" s="251"/>
      <c r="E18" s="251"/>
      <c r="F18" s="251"/>
      <c r="G18" s="251"/>
    </row>
    <row r="19" spans="1:11" ht="15.75" thickBot="1" x14ac:dyDescent="0.25">
      <c r="A19" s="251"/>
      <c r="B19" s="87" t="s">
        <v>78</v>
      </c>
      <c r="C19" s="88" t="s">
        <v>85</v>
      </c>
      <c r="D19" s="88" t="s">
        <v>86</v>
      </c>
      <c r="E19" s="88" t="s">
        <v>87</v>
      </c>
      <c r="F19" s="88" t="s">
        <v>88</v>
      </c>
      <c r="G19" s="93" t="s">
        <v>118</v>
      </c>
      <c r="H19" s="93" t="s">
        <v>102</v>
      </c>
      <c r="I19" s="93" t="s">
        <v>112</v>
      </c>
      <c r="J19" s="89" t="s">
        <v>9</v>
      </c>
    </row>
    <row r="20" spans="1:11" ht="15" x14ac:dyDescent="0.2">
      <c r="A20" s="251"/>
      <c r="B20" s="252" t="s">
        <v>80</v>
      </c>
      <c r="C20" s="76">
        <v>4826</v>
      </c>
      <c r="D20" s="76">
        <v>6501</v>
      </c>
      <c r="E20" s="76">
        <v>0</v>
      </c>
      <c r="F20" s="76">
        <v>4495</v>
      </c>
      <c r="G20" s="76">
        <v>0</v>
      </c>
      <c r="H20" s="76">
        <v>0</v>
      </c>
      <c r="I20" s="76">
        <v>0</v>
      </c>
      <c r="J20" s="94">
        <f>SUM(C20:I20)</f>
        <v>15822</v>
      </c>
    </row>
    <row r="21" spans="1:11" ht="15" x14ac:dyDescent="0.2">
      <c r="A21" s="251"/>
      <c r="B21" s="252" t="s">
        <v>126</v>
      </c>
      <c r="C21" s="76">
        <v>8315</v>
      </c>
      <c r="D21" s="76">
        <v>3504</v>
      </c>
      <c r="E21" s="76">
        <v>0</v>
      </c>
      <c r="F21" s="76">
        <v>0</v>
      </c>
      <c r="G21" s="76">
        <v>0</v>
      </c>
      <c r="H21" s="76">
        <v>0</v>
      </c>
      <c r="I21" s="76">
        <v>0</v>
      </c>
      <c r="J21" s="94">
        <f>SUM(C21:I21)</f>
        <v>11819</v>
      </c>
    </row>
    <row r="22" spans="1:11" ht="15" x14ac:dyDescent="0.2">
      <c r="A22" s="251"/>
      <c r="B22" s="252" t="s">
        <v>203</v>
      </c>
      <c r="C22" s="76">
        <v>4708</v>
      </c>
      <c r="D22" s="76">
        <v>1861</v>
      </c>
      <c r="E22" s="76">
        <v>0</v>
      </c>
      <c r="F22" s="76">
        <v>2199</v>
      </c>
      <c r="G22" s="76">
        <v>0</v>
      </c>
      <c r="H22" s="76">
        <v>0</v>
      </c>
      <c r="I22" s="76">
        <v>0</v>
      </c>
      <c r="J22" s="94">
        <f>SUM(C22:I22)</f>
        <v>8768</v>
      </c>
    </row>
    <row r="23" spans="1:11" ht="15" x14ac:dyDescent="0.2">
      <c r="A23" s="251"/>
      <c r="B23" s="252" t="s">
        <v>103</v>
      </c>
      <c r="C23" s="76">
        <v>4893</v>
      </c>
      <c r="D23" s="76">
        <v>0</v>
      </c>
      <c r="E23" s="76">
        <v>0</v>
      </c>
      <c r="F23" s="76">
        <v>0</v>
      </c>
      <c r="G23" s="76">
        <v>0</v>
      </c>
      <c r="H23" s="76">
        <v>0</v>
      </c>
      <c r="I23" s="76">
        <v>0</v>
      </c>
      <c r="J23" s="94">
        <f>SUM(C23:I23)</f>
        <v>4893</v>
      </c>
    </row>
    <row r="24" spans="1:11" ht="15" x14ac:dyDescent="0.2">
      <c r="A24" s="251"/>
      <c r="B24" s="252" t="s">
        <v>205</v>
      </c>
      <c r="C24" s="76">
        <v>0</v>
      </c>
      <c r="D24" s="76">
        <v>2701</v>
      </c>
      <c r="E24" s="76">
        <v>0</v>
      </c>
      <c r="F24" s="76">
        <v>0</v>
      </c>
      <c r="G24" s="76">
        <v>0</v>
      </c>
      <c r="H24" s="76">
        <v>0</v>
      </c>
      <c r="I24" s="76">
        <v>0</v>
      </c>
      <c r="J24" s="94">
        <f>SUM(C24:I24)</f>
        <v>2701</v>
      </c>
    </row>
    <row r="25" spans="1:11" ht="15" x14ac:dyDescent="0.2">
      <c r="A25" s="251"/>
      <c r="B25" s="252" t="s">
        <v>204</v>
      </c>
      <c r="C25" s="76">
        <v>1320</v>
      </c>
      <c r="D25" s="76">
        <v>0</v>
      </c>
      <c r="E25" s="76">
        <v>0</v>
      </c>
      <c r="F25" s="76">
        <v>0</v>
      </c>
      <c r="G25" s="76">
        <v>0</v>
      </c>
      <c r="H25" s="76">
        <v>0</v>
      </c>
      <c r="I25" s="76">
        <v>0</v>
      </c>
      <c r="J25" s="94">
        <f>SUM(C25:I25)</f>
        <v>1320</v>
      </c>
    </row>
    <row r="26" spans="1:11" ht="15" x14ac:dyDescent="0.2">
      <c r="A26" s="251"/>
      <c r="B26" s="252" t="s">
        <v>202</v>
      </c>
      <c r="C26" s="76">
        <v>1095</v>
      </c>
      <c r="D26" s="76">
        <v>0</v>
      </c>
      <c r="E26" s="76">
        <v>0</v>
      </c>
      <c r="F26" s="76">
        <v>0</v>
      </c>
      <c r="G26" s="76">
        <v>0</v>
      </c>
      <c r="H26" s="76">
        <v>0</v>
      </c>
      <c r="I26" s="76">
        <v>0</v>
      </c>
      <c r="J26" s="94">
        <f>SUM(C26:I26)</f>
        <v>1095</v>
      </c>
    </row>
    <row r="27" spans="1:11" ht="15.75" thickBot="1" x14ac:dyDescent="0.25">
      <c r="A27" s="251"/>
      <c r="B27" s="324" t="s">
        <v>111</v>
      </c>
      <c r="C27" s="296">
        <v>1000</v>
      </c>
      <c r="D27" s="325">
        <v>0</v>
      </c>
      <c r="E27" s="327">
        <v>0</v>
      </c>
      <c r="F27" s="327">
        <v>0</v>
      </c>
      <c r="G27" s="327">
        <v>0</v>
      </c>
      <c r="H27" s="327">
        <v>0</v>
      </c>
      <c r="I27" s="327">
        <v>0</v>
      </c>
      <c r="J27" s="328">
        <f>SUM(C27:I27)</f>
        <v>1000</v>
      </c>
    </row>
    <row r="28" spans="1:11" ht="15.75" thickBot="1" x14ac:dyDescent="0.25">
      <c r="A28" s="251"/>
      <c r="B28" s="86" t="s">
        <v>9</v>
      </c>
      <c r="C28" s="91">
        <f>SUM(C20:C27)</f>
        <v>26157</v>
      </c>
      <c r="D28" s="91">
        <f>SUM(D20:D27)</f>
        <v>14567</v>
      </c>
      <c r="E28" s="91">
        <f>SUM(E20:E26)</f>
        <v>0</v>
      </c>
      <c r="F28" s="91">
        <f>SUM(F20:F27)</f>
        <v>6694</v>
      </c>
      <c r="G28" s="91">
        <f>SUM(G20:G27)</f>
        <v>0</v>
      </c>
      <c r="H28" s="91">
        <f>SUM(H20:H27)</f>
        <v>0</v>
      </c>
      <c r="I28" s="91">
        <f>SUM(I20:I27)</f>
        <v>0</v>
      </c>
      <c r="J28" s="90">
        <f>SUM(J20:J27)</f>
        <v>47418</v>
      </c>
    </row>
    <row r="29" spans="1:11" ht="15" x14ac:dyDescent="0.2">
      <c r="A29" s="253"/>
      <c r="B29" s="254"/>
      <c r="C29" s="114"/>
      <c r="D29" s="114"/>
      <c r="E29" s="253"/>
      <c r="F29" s="253"/>
      <c r="G29" s="253"/>
    </row>
    <row r="30" spans="1:11" ht="15" x14ac:dyDescent="0.2">
      <c r="A30" s="253"/>
      <c r="B30" s="254"/>
      <c r="C30" s="114"/>
      <c r="D30" s="114"/>
      <c r="E30" s="253"/>
      <c r="F30" s="253"/>
      <c r="G30" s="253"/>
    </row>
    <row r="32" spans="1:11" ht="14.25" x14ac:dyDescent="0.2">
      <c r="A32" s="304" t="s">
        <v>198</v>
      </c>
      <c r="B32" s="304"/>
      <c r="C32" s="304"/>
      <c r="D32" s="304"/>
      <c r="E32" s="304"/>
      <c r="F32" s="304"/>
      <c r="G32" s="304"/>
      <c r="H32" s="304"/>
      <c r="I32" s="304"/>
      <c r="J32" s="304"/>
      <c r="K32" s="304"/>
    </row>
    <row r="33" spans="1:9" ht="15" x14ac:dyDescent="0.2">
      <c r="A33" s="142"/>
      <c r="B33" s="142"/>
      <c r="C33" s="142"/>
      <c r="D33" s="142"/>
      <c r="E33" s="142"/>
      <c r="F33" s="142"/>
      <c r="G33" s="142"/>
    </row>
    <row r="34" spans="1:9" ht="15.75" thickBot="1" x14ac:dyDescent="0.25">
      <c r="D34" s="251"/>
      <c r="E34" s="251"/>
      <c r="F34" s="251"/>
      <c r="G34" s="251"/>
      <c r="H34" s="251"/>
      <c r="I34" s="251"/>
    </row>
    <row r="35" spans="1:9" ht="13.5" thickBot="1" x14ac:dyDescent="0.25">
      <c r="D35" s="87" t="s">
        <v>78</v>
      </c>
      <c r="E35" s="88" t="s">
        <v>199</v>
      </c>
      <c r="F35" s="88" t="s">
        <v>200</v>
      </c>
      <c r="G35" s="89" t="s">
        <v>9</v>
      </c>
    </row>
    <row r="36" spans="1:9" x14ac:dyDescent="0.2">
      <c r="D36" s="252" t="s">
        <v>201</v>
      </c>
      <c r="E36" s="76">
        <v>517</v>
      </c>
      <c r="F36" s="76">
        <v>0</v>
      </c>
      <c r="G36" s="94">
        <f>SUM(E36:F36)</f>
        <v>517</v>
      </c>
    </row>
    <row r="37" spans="1:9" ht="13.5" thickBot="1" x14ac:dyDescent="0.25">
      <c r="D37" s="252" t="s">
        <v>201</v>
      </c>
      <c r="E37" s="76">
        <v>0</v>
      </c>
      <c r="F37" s="76">
        <v>877</v>
      </c>
      <c r="G37" s="94">
        <f>SUM(E37:F37)</f>
        <v>877</v>
      </c>
    </row>
    <row r="38" spans="1:9" ht="13.5" thickBot="1" x14ac:dyDescent="0.25">
      <c r="D38" s="86" t="s">
        <v>9</v>
      </c>
      <c r="E38" s="91">
        <f>SUM(E36:E37)</f>
        <v>517</v>
      </c>
      <c r="F38" s="91">
        <f>SUM(F36:F37)</f>
        <v>877</v>
      </c>
      <c r="G38" s="90">
        <f>SUM(G36:G37)</f>
        <v>1394</v>
      </c>
    </row>
  </sheetData>
  <sheetProtection algorithmName="SHA-512" hashValue="M3W5HRztqGdqDon5aXYp7kvki+EclEVG27nW//koPH8sHOto/C5e1MyDskQ0n1KmxOhgSCjjxOvRQ2yLhoHBXA==" saltValue="l0qveNwBvdRRs4wFUwpUWw==" spinCount="100000" sheet="1" formatCells="0" formatColumns="0" formatRows="0" insertColumns="0" insertRows="0" insertHyperlinks="0" deleteColumns="0" deleteRows="0" sort="0" autoFilter="0" pivotTables="0"/>
  <sortState xmlns:xlrd2="http://schemas.microsoft.com/office/spreadsheetml/2017/richdata2" ref="B20:J27">
    <sortCondition descending="1" ref="J20:J27"/>
  </sortState>
  <mergeCells count="4">
    <mergeCell ref="A12:J12"/>
    <mergeCell ref="A14:J14"/>
    <mergeCell ref="A16:J16"/>
    <mergeCell ref="A32:K32"/>
  </mergeCells>
  <pageMargins left="0.7" right="0.7" top="0.75" bottom="0.75" header="0.3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32"/>
  <sheetViews>
    <sheetView showGridLines="0" showRowColHeaders="0" zoomScale="150" zoomScaleNormal="150" workbookViewId="0"/>
  </sheetViews>
  <sheetFormatPr baseColWidth="10" defaultRowHeight="12.75" x14ac:dyDescent="0.2"/>
  <cols>
    <col min="3" max="3" width="35.7109375" customWidth="1"/>
    <col min="4" max="5" width="23.140625" customWidth="1"/>
    <col min="8" max="8" width="18" customWidth="1"/>
  </cols>
  <sheetData>
    <row r="1" spans="1:12" ht="12.75" customHeight="1" x14ac:dyDescent="0.2"/>
    <row r="2" spans="1:12" ht="12.75" customHeight="1" x14ac:dyDescent="0.2"/>
    <row r="3" spans="1:12" ht="12.75" customHeight="1" x14ac:dyDescent="0.2"/>
    <row r="4" spans="1:12" ht="12.75" customHeight="1" x14ac:dyDescent="0.25">
      <c r="A4" s="6"/>
      <c r="B4" s="2"/>
      <c r="C4" s="2"/>
      <c r="D4" s="8"/>
      <c r="E4" s="2"/>
      <c r="F4" s="2"/>
      <c r="G4" s="2"/>
      <c r="H4" s="2"/>
      <c r="I4" s="10"/>
      <c r="J4" s="10"/>
      <c r="K4" s="10"/>
      <c r="L4" s="10"/>
    </row>
    <row r="5" spans="1:12" ht="12.75" customHeight="1" x14ac:dyDescent="0.2"/>
    <row r="6" spans="1:12" ht="12.75" customHeight="1" x14ac:dyDescent="0.2"/>
    <row r="7" spans="1:12" ht="12.75" customHeight="1" x14ac:dyDescent="0.2"/>
    <row r="8" spans="1:12" ht="12.75" customHeight="1" x14ac:dyDescent="0.2">
      <c r="C8" s="306" t="s">
        <v>18</v>
      </c>
      <c r="D8" s="306"/>
      <c r="E8" s="9"/>
    </row>
    <row r="9" spans="1:12" ht="12.75" customHeight="1" x14ac:dyDescent="0.2">
      <c r="D9" s="14"/>
      <c r="E9" s="9"/>
    </row>
    <row r="10" spans="1:12" ht="12.75" customHeight="1" x14ac:dyDescent="0.2">
      <c r="C10" s="306" t="s">
        <v>189</v>
      </c>
      <c r="D10" s="306"/>
      <c r="E10" s="9"/>
    </row>
    <row r="11" spans="1:12" ht="12.75" customHeight="1" x14ac:dyDescent="0.2">
      <c r="D11" s="13"/>
      <c r="E11" s="9"/>
    </row>
    <row r="12" spans="1:12" ht="12.75" customHeight="1" x14ac:dyDescent="0.2">
      <c r="C12" s="306" t="s">
        <v>19</v>
      </c>
      <c r="D12" s="306"/>
      <c r="E12" s="25"/>
    </row>
    <row r="13" spans="1:12" ht="12.75" customHeight="1" x14ac:dyDescent="0.2">
      <c r="C13" s="142"/>
      <c r="D13" s="142"/>
      <c r="E13" s="25"/>
    </row>
    <row r="14" spans="1:12" ht="12.75" customHeight="1" thickBot="1" x14ac:dyDescent="0.25"/>
    <row r="15" spans="1:12" ht="17.100000000000001" customHeight="1" thickBot="1" x14ac:dyDescent="0.25">
      <c r="C15" s="64" t="s">
        <v>3</v>
      </c>
      <c r="D15" s="146" t="s">
        <v>4</v>
      </c>
      <c r="E15" s="16"/>
    </row>
    <row r="16" spans="1:12" ht="17.100000000000001" customHeight="1" x14ac:dyDescent="0.2">
      <c r="C16" s="149" t="s">
        <v>130</v>
      </c>
      <c r="D16" s="74">
        <v>69634</v>
      </c>
      <c r="E16" s="16"/>
    </row>
    <row r="17" spans="3:5" ht="17.100000000000001" customHeight="1" x14ac:dyDescent="0.2">
      <c r="C17" s="147" t="s">
        <v>129</v>
      </c>
      <c r="D17" s="148">
        <v>51359</v>
      </c>
      <c r="E17" s="16"/>
    </row>
    <row r="18" spans="3:5" ht="17.100000000000001" customHeight="1" x14ac:dyDescent="0.2">
      <c r="C18" s="147" t="s">
        <v>70</v>
      </c>
      <c r="D18" s="148">
        <v>50910</v>
      </c>
      <c r="E18" s="16"/>
    </row>
    <row r="19" spans="3:5" ht="17.100000000000001" customHeight="1" x14ac:dyDescent="0.2">
      <c r="C19" s="117" t="s">
        <v>195</v>
      </c>
      <c r="D19" s="77">
        <v>34440</v>
      </c>
      <c r="E19" s="16"/>
    </row>
    <row r="20" spans="3:5" ht="17.100000000000001" customHeight="1" thickBot="1" x14ac:dyDescent="0.25">
      <c r="C20" s="147" t="s">
        <v>124</v>
      </c>
      <c r="D20" s="148">
        <v>23498</v>
      </c>
      <c r="E20" s="16"/>
    </row>
    <row r="21" spans="3:5" ht="13.5" thickBot="1" x14ac:dyDescent="0.25">
      <c r="C21" s="64" t="s">
        <v>9</v>
      </c>
      <c r="D21" s="141">
        <f>SUM(D16:D20)</f>
        <v>229841</v>
      </c>
      <c r="E21" s="16"/>
    </row>
    <row r="22" spans="3:5" x14ac:dyDescent="0.2">
      <c r="C22" s="16"/>
      <c r="D22" s="16"/>
      <c r="E22" s="16"/>
    </row>
    <row r="23" spans="3:5" x14ac:dyDescent="0.2">
      <c r="C23" s="16"/>
      <c r="D23" s="16"/>
      <c r="E23" s="16"/>
    </row>
    <row r="25" spans="3:5" ht="15" x14ac:dyDescent="0.2">
      <c r="C25" s="306" t="s">
        <v>177</v>
      </c>
      <c r="D25" s="306"/>
    </row>
    <row r="26" spans="3:5" ht="17.100000000000001" customHeight="1" x14ac:dyDescent="0.2">
      <c r="C26" s="142"/>
      <c r="D26" s="142"/>
    </row>
    <row r="27" spans="3:5" ht="17.100000000000001" customHeight="1" thickBot="1" x14ac:dyDescent="0.25">
      <c r="D27" s="9"/>
    </row>
    <row r="28" spans="3:5" ht="13.5" thickBot="1" x14ac:dyDescent="0.25">
      <c r="C28" s="64" t="s">
        <v>3</v>
      </c>
      <c r="D28" s="146" t="s">
        <v>4</v>
      </c>
    </row>
    <row r="29" spans="3:5" ht="17.100000000000001" customHeight="1" x14ac:dyDescent="0.2">
      <c r="C29" s="149" t="s">
        <v>178</v>
      </c>
      <c r="D29" s="74">
        <v>47418</v>
      </c>
    </row>
    <row r="30" spans="3:5" ht="17.100000000000001" customHeight="1" thickBot="1" x14ac:dyDescent="0.25">
      <c r="C30" s="329" t="s">
        <v>196</v>
      </c>
      <c r="D30" s="330">
        <v>1394</v>
      </c>
    </row>
    <row r="31" spans="3:5" ht="13.5" thickBot="1" x14ac:dyDescent="0.25">
      <c r="C31" s="64" t="s">
        <v>9</v>
      </c>
      <c r="D31" s="141">
        <f>SUM(D29:D30)</f>
        <v>48812</v>
      </c>
    </row>
    <row r="32" spans="3:5" x14ac:dyDescent="0.2">
      <c r="C32" s="16"/>
      <c r="D32" s="16"/>
    </row>
  </sheetData>
  <sheetProtection algorithmName="SHA-512" hashValue="a304CKEUZ8qBCkLuTGOD27tphquMuNNY9JgkE5y6GYfVzGHxrujgPy6Q+4Me+jRlKUH9pG8hxdgfFgq7jYjiIg==" saltValue="ib6W2AeFtqVAQlrnDPr0hw==" spinCount="100000" sheet="1" formatCells="0" formatColumns="0" formatRows="0" insertColumns="0" insertRows="0" insertHyperlinks="0" deleteColumns="0" deleteRows="0" sort="0" autoFilter="0" pivotTables="0"/>
  <sortState xmlns:xlrd2="http://schemas.microsoft.com/office/spreadsheetml/2017/richdata2" ref="C16:D20">
    <sortCondition descending="1" ref="D16:D20" customList="Mayor a menor"/>
  </sortState>
  <mergeCells count="4">
    <mergeCell ref="C8:D8"/>
    <mergeCell ref="C10:D10"/>
    <mergeCell ref="C12:D12"/>
    <mergeCell ref="C25:D25"/>
  </mergeCells>
  <phoneticPr fontId="10" type="noConversion"/>
  <printOptions horizontalCentered="1"/>
  <pageMargins left="0.78740157480314965" right="1.5748031496062993" top="1.1811023622047245" bottom="0.98425196850393704" header="0.51181102362204722" footer="0.51181102362204722"/>
  <pageSetup paperSize="9" scale="70" orientation="portrait" horizontalDpi="4294967293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4:N121"/>
  <sheetViews>
    <sheetView showGridLines="0" showRowColHeaders="0" zoomScale="150" zoomScaleNormal="150" workbookViewId="0"/>
  </sheetViews>
  <sheetFormatPr baseColWidth="10" defaultRowHeight="12.75" x14ac:dyDescent="0.2"/>
  <cols>
    <col min="1" max="1" width="34.7109375" customWidth="1"/>
    <col min="2" max="2" width="6.5703125" customWidth="1"/>
    <col min="3" max="3" width="13" customWidth="1"/>
    <col min="4" max="4" width="35.7109375" customWidth="1"/>
    <col min="5" max="5" width="20.42578125" customWidth="1"/>
    <col min="6" max="6" width="10" customWidth="1"/>
    <col min="7" max="7" width="17.42578125" customWidth="1"/>
    <col min="8" max="8" width="18.28515625" customWidth="1"/>
  </cols>
  <sheetData>
    <row r="4" spans="1:14" ht="12.95" customHeight="1" x14ac:dyDescent="0.2">
      <c r="A4" s="21"/>
    </row>
    <row r="5" spans="1:14" ht="12.95" customHeight="1" x14ac:dyDescent="0.2">
      <c r="A5" s="21"/>
    </row>
    <row r="6" spans="1:14" ht="12.95" customHeight="1" x14ac:dyDescent="0.2">
      <c r="A6" s="304" t="s">
        <v>2</v>
      </c>
      <c r="B6" s="304"/>
      <c r="C6" s="304"/>
      <c r="D6" s="304"/>
      <c r="E6" s="304"/>
      <c r="F6" s="304"/>
      <c r="G6" s="304"/>
    </row>
    <row r="7" spans="1:14" ht="12.95" customHeight="1" x14ac:dyDescent="0.25">
      <c r="A7" s="14"/>
      <c r="B7" s="17"/>
      <c r="C7" s="17"/>
      <c r="D7" s="18"/>
      <c r="E7" s="18"/>
      <c r="F7" s="18"/>
      <c r="G7" s="18"/>
      <c r="I7" s="19"/>
      <c r="J7" s="20"/>
      <c r="K7" s="20"/>
      <c r="L7" s="20"/>
      <c r="M7" s="20"/>
      <c r="N7" s="20"/>
    </row>
    <row r="8" spans="1:14" ht="12.95" customHeight="1" x14ac:dyDescent="0.2">
      <c r="A8" s="304" t="s">
        <v>190</v>
      </c>
      <c r="B8" s="304"/>
      <c r="C8" s="304"/>
      <c r="D8" s="304"/>
      <c r="E8" s="304"/>
      <c r="F8" s="304"/>
      <c r="G8" s="304"/>
      <c r="I8" s="20"/>
      <c r="J8" s="20"/>
      <c r="K8" s="20"/>
      <c r="L8" s="20"/>
      <c r="M8" s="20"/>
      <c r="N8" s="20"/>
    </row>
    <row r="9" spans="1:14" ht="12.95" customHeight="1" x14ac:dyDescent="0.2">
      <c r="A9" s="21"/>
      <c r="B9" s="21"/>
      <c r="C9" s="21"/>
      <c r="D9" s="21"/>
      <c r="E9" s="21"/>
      <c r="F9" s="21"/>
      <c r="G9" s="21"/>
      <c r="I9" s="20"/>
      <c r="J9" s="20"/>
      <c r="K9" s="20"/>
      <c r="L9" s="20"/>
      <c r="M9" s="20"/>
      <c r="N9" s="20"/>
    </row>
    <row r="10" spans="1:14" ht="12.95" customHeight="1" x14ac:dyDescent="0.2">
      <c r="A10" s="21"/>
      <c r="B10" s="21"/>
      <c r="C10" s="21"/>
      <c r="D10" s="21"/>
      <c r="E10" s="21"/>
      <c r="F10" s="21"/>
      <c r="G10" s="21"/>
      <c r="I10" s="20"/>
      <c r="J10" s="20"/>
      <c r="K10" s="20"/>
      <c r="L10" s="20"/>
      <c r="M10" s="20"/>
      <c r="N10" s="20"/>
    </row>
    <row r="11" spans="1:14" ht="12.95" customHeight="1" thickBot="1" x14ac:dyDescent="0.25">
      <c r="A11" s="21"/>
      <c r="B11" s="21"/>
      <c r="C11" s="21"/>
      <c r="D11" s="21"/>
      <c r="E11" s="21"/>
      <c r="F11" s="21"/>
      <c r="G11" s="21"/>
      <c r="I11" s="20"/>
      <c r="J11" s="20"/>
      <c r="K11" s="20"/>
      <c r="L11" s="20"/>
      <c r="M11" s="20"/>
      <c r="N11" s="20"/>
    </row>
    <row r="12" spans="1:14" ht="20.100000000000001" customHeight="1" thickBot="1" x14ac:dyDescent="0.25">
      <c r="A12" s="103" t="s">
        <v>12</v>
      </c>
      <c r="B12" s="103" t="s">
        <v>13</v>
      </c>
      <c r="C12" s="103" t="s">
        <v>14</v>
      </c>
      <c r="D12" s="103" t="s">
        <v>8</v>
      </c>
      <c r="E12" s="104" t="s">
        <v>15</v>
      </c>
      <c r="F12" s="103" t="s">
        <v>16</v>
      </c>
      <c r="G12" s="105" t="s">
        <v>17</v>
      </c>
      <c r="I12" s="16"/>
    </row>
    <row r="13" spans="1:14" ht="18" customHeight="1" x14ac:dyDescent="0.2">
      <c r="A13" s="41" t="s">
        <v>206</v>
      </c>
      <c r="B13" s="331" t="s">
        <v>72</v>
      </c>
      <c r="C13" s="332">
        <v>46113</v>
      </c>
      <c r="D13" s="333" t="s">
        <v>128</v>
      </c>
      <c r="E13" s="333" t="s">
        <v>39</v>
      </c>
      <c r="F13" s="333">
        <v>25300</v>
      </c>
      <c r="G13" s="42" t="s">
        <v>115</v>
      </c>
      <c r="I13" s="16"/>
    </row>
    <row r="14" spans="1:14" ht="12.95" customHeight="1" x14ac:dyDescent="0.2">
      <c r="A14" s="102"/>
      <c r="B14" s="334"/>
      <c r="C14" s="335"/>
      <c r="D14" s="336"/>
      <c r="E14" s="337"/>
      <c r="F14" s="337">
        <f>SUM(F13:F13)</f>
        <v>25300</v>
      </c>
      <c r="G14" s="66"/>
      <c r="I14" s="16"/>
    </row>
    <row r="15" spans="1:14" ht="18" customHeight="1" x14ac:dyDescent="0.2">
      <c r="A15" s="41" t="s">
        <v>207</v>
      </c>
      <c r="B15" s="331" t="s">
        <v>125</v>
      </c>
      <c r="C15" s="332">
        <v>46116</v>
      </c>
      <c r="D15" s="333" t="s">
        <v>128</v>
      </c>
      <c r="E15" s="333" t="s">
        <v>45</v>
      </c>
      <c r="F15" s="333">
        <v>12934</v>
      </c>
      <c r="G15" s="42" t="s">
        <v>134</v>
      </c>
      <c r="I15" s="16"/>
    </row>
    <row r="16" spans="1:14" ht="18" customHeight="1" x14ac:dyDescent="0.2">
      <c r="A16" s="41"/>
      <c r="B16" s="331"/>
      <c r="C16" s="332"/>
      <c r="D16" s="333" t="s">
        <v>114</v>
      </c>
      <c r="E16" s="333" t="s">
        <v>45</v>
      </c>
      <c r="F16" s="333">
        <v>564</v>
      </c>
      <c r="G16" s="42" t="s">
        <v>134</v>
      </c>
      <c r="I16" s="16"/>
    </row>
    <row r="17" spans="1:9" ht="12.95" customHeight="1" x14ac:dyDescent="0.2">
      <c r="A17" s="102"/>
      <c r="B17" s="334"/>
      <c r="C17" s="335"/>
      <c r="D17" s="336"/>
      <c r="E17" s="337"/>
      <c r="F17" s="337">
        <f>SUM(F15:F16)</f>
        <v>13498</v>
      </c>
      <c r="G17" s="66"/>
    </row>
    <row r="18" spans="1:9" ht="18" customHeight="1" x14ac:dyDescent="0.2">
      <c r="A18" s="54" t="s">
        <v>208</v>
      </c>
      <c r="B18" s="338" t="s">
        <v>72</v>
      </c>
      <c r="C18" s="339">
        <v>46117</v>
      </c>
      <c r="D18" s="333" t="s">
        <v>128</v>
      </c>
      <c r="E18" s="340" t="s">
        <v>0</v>
      </c>
      <c r="F18" s="340">
        <v>22942</v>
      </c>
      <c r="G18" s="56" t="s">
        <v>115</v>
      </c>
    </row>
    <row r="19" spans="1:9" ht="12.95" customHeight="1" x14ac:dyDescent="0.2">
      <c r="A19" s="102"/>
      <c r="B19" s="334"/>
      <c r="C19" s="335"/>
      <c r="D19" s="336"/>
      <c r="E19" s="337"/>
      <c r="F19" s="337">
        <f>SUM(F18:F18)</f>
        <v>22942</v>
      </c>
      <c r="G19" s="66"/>
    </row>
    <row r="20" spans="1:9" ht="18" customHeight="1" x14ac:dyDescent="0.2">
      <c r="A20" s="41" t="s">
        <v>209</v>
      </c>
      <c r="B20" s="331" t="s">
        <v>73</v>
      </c>
      <c r="C20" s="332">
        <v>46116</v>
      </c>
      <c r="D20" s="333" t="s">
        <v>210</v>
      </c>
      <c r="E20" s="333" t="s">
        <v>89</v>
      </c>
      <c r="F20" s="333">
        <v>12480</v>
      </c>
      <c r="G20" s="42" t="s">
        <v>122</v>
      </c>
    </row>
    <row r="21" spans="1:9" ht="18" customHeight="1" x14ac:dyDescent="0.2">
      <c r="A21" s="41"/>
      <c r="B21" s="331"/>
      <c r="C21" s="332"/>
      <c r="D21" s="333" t="s">
        <v>211</v>
      </c>
      <c r="E21" s="333" t="s">
        <v>89</v>
      </c>
      <c r="F21" s="333">
        <v>38879</v>
      </c>
      <c r="G21" s="42" t="s">
        <v>122</v>
      </c>
    </row>
    <row r="22" spans="1:9" ht="12.95" customHeight="1" x14ac:dyDescent="0.2">
      <c r="A22" s="102"/>
      <c r="B22" s="334"/>
      <c r="C22" s="335"/>
      <c r="D22" s="336"/>
      <c r="E22" s="337"/>
      <c r="F22" s="337">
        <f>SUM(F20:F21)</f>
        <v>51359</v>
      </c>
      <c r="G22" s="66"/>
      <c r="I22" s="55"/>
    </row>
    <row r="23" spans="1:9" ht="18" customHeight="1" x14ac:dyDescent="0.2">
      <c r="A23" s="54" t="s">
        <v>212</v>
      </c>
      <c r="B23" s="338" t="s">
        <v>73</v>
      </c>
      <c r="C23" s="339">
        <v>46122</v>
      </c>
      <c r="D23" s="333" t="s">
        <v>135</v>
      </c>
      <c r="E23" s="340" t="s">
        <v>0</v>
      </c>
      <c r="F23" s="340">
        <v>5500</v>
      </c>
      <c r="G23" s="56" t="s">
        <v>139</v>
      </c>
    </row>
    <row r="24" spans="1:9" ht="18" customHeight="1" x14ac:dyDescent="0.2">
      <c r="A24" s="54"/>
      <c r="B24" s="338"/>
      <c r="C24" s="339"/>
      <c r="D24" s="333" t="s">
        <v>114</v>
      </c>
      <c r="E24" s="340" t="s">
        <v>0</v>
      </c>
      <c r="F24" s="340">
        <v>17551</v>
      </c>
      <c r="G24" s="56" t="s">
        <v>139</v>
      </c>
    </row>
    <row r="25" spans="1:9" ht="12.95" customHeight="1" x14ac:dyDescent="0.2">
      <c r="A25" s="102"/>
      <c r="B25" s="334"/>
      <c r="C25" s="335"/>
      <c r="D25" s="336"/>
      <c r="E25" s="337"/>
      <c r="F25" s="337">
        <f>SUM(F23:F24)</f>
        <v>23051</v>
      </c>
      <c r="G25" s="66"/>
    </row>
    <row r="26" spans="1:9" ht="18" customHeight="1" x14ac:dyDescent="0.2">
      <c r="A26" s="41" t="s">
        <v>213</v>
      </c>
      <c r="B26" s="331" t="s">
        <v>74</v>
      </c>
      <c r="C26" s="332">
        <v>46121</v>
      </c>
      <c r="D26" s="333" t="s">
        <v>127</v>
      </c>
      <c r="E26" s="333" t="s">
        <v>214</v>
      </c>
      <c r="F26" s="333">
        <v>30323</v>
      </c>
      <c r="G26" s="42" t="s">
        <v>215</v>
      </c>
    </row>
    <row r="27" spans="1:9" ht="18" customHeight="1" x14ac:dyDescent="0.2">
      <c r="A27" s="41"/>
      <c r="B27" s="331"/>
      <c r="C27" s="332"/>
      <c r="D27" s="333" t="s">
        <v>216</v>
      </c>
      <c r="E27" s="333" t="s">
        <v>214</v>
      </c>
      <c r="F27" s="333">
        <v>4117</v>
      </c>
      <c r="G27" s="42" t="s">
        <v>215</v>
      </c>
    </row>
    <row r="28" spans="1:9" ht="12.95" customHeight="1" x14ac:dyDescent="0.2">
      <c r="A28" s="102"/>
      <c r="B28" s="334"/>
      <c r="C28" s="335"/>
      <c r="D28" s="336"/>
      <c r="E28" s="337"/>
      <c r="F28" s="337">
        <f>SUM(F26:F27)</f>
        <v>34440</v>
      </c>
      <c r="G28" s="66"/>
    </row>
    <row r="29" spans="1:9" ht="18" customHeight="1" x14ac:dyDescent="0.2">
      <c r="A29" s="41" t="s">
        <v>217</v>
      </c>
      <c r="B29" s="331" t="s">
        <v>186</v>
      </c>
      <c r="C29" s="332">
        <v>46123</v>
      </c>
      <c r="D29" s="333" t="s">
        <v>114</v>
      </c>
      <c r="E29" s="333" t="s">
        <v>85</v>
      </c>
      <c r="F29" s="333">
        <v>4893</v>
      </c>
      <c r="G29" s="42" t="s">
        <v>60</v>
      </c>
    </row>
    <row r="30" spans="1:9" ht="18" customHeight="1" x14ac:dyDescent="0.2">
      <c r="A30" s="41"/>
      <c r="B30" s="331"/>
      <c r="C30" s="332"/>
      <c r="D30" s="333" t="s">
        <v>128</v>
      </c>
      <c r="E30" s="333" t="s">
        <v>86</v>
      </c>
      <c r="F30" s="333">
        <v>5501</v>
      </c>
      <c r="G30" s="42" t="s">
        <v>60</v>
      </c>
    </row>
    <row r="31" spans="1:9" ht="12.95" customHeight="1" x14ac:dyDescent="0.2">
      <c r="A31" s="65"/>
      <c r="B31" s="334"/>
      <c r="C31" s="341"/>
      <c r="D31" s="336"/>
      <c r="E31" s="337"/>
      <c r="F31" s="337">
        <f>SUM(F29:F30)</f>
        <v>10394</v>
      </c>
      <c r="G31" s="66"/>
    </row>
    <row r="32" spans="1:9" ht="18" customHeight="1" x14ac:dyDescent="0.2">
      <c r="A32" s="41" t="s">
        <v>218</v>
      </c>
      <c r="B32" s="331" t="s">
        <v>74</v>
      </c>
      <c r="C32" s="332">
        <v>46123</v>
      </c>
      <c r="D32" s="333" t="s">
        <v>128</v>
      </c>
      <c r="E32" s="333" t="s">
        <v>88</v>
      </c>
      <c r="F32" s="333">
        <v>4495</v>
      </c>
      <c r="G32" s="42" t="s">
        <v>60</v>
      </c>
    </row>
    <row r="33" spans="1:7" ht="18" customHeight="1" x14ac:dyDescent="0.2">
      <c r="A33" s="41"/>
      <c r="B33" s="331"/>
      <c r="C33" s="332"/>
      <c r="D33" s="333" t="s">
        <v>219</v>
      </c>
      <c r="E33" s="333" t="s">
        <v>88</v>
      </c>
      <c r="F33" s="333">
        <v>2199</v>
      </c>
      <c r="G33" s="42" t="s">
        <v>60</v>
      </c>
    </row>
    <row r="34" spans="1:7" ht="12.95" customHeight="1" x14ac:dyDescent="0.2">
      <c r="A34" s="102"/>
      <c r="B34" s="334"/>
      <c r="C34" s="335"/>
      <c r="D34" s="336"/>
      <c r="E34" s="337"/>
      <c r="F34" s="337">
        <f>SUM(F32:F33)</f>
        <v>6694</v>
      </c>
      <c r="G34" s="66"/>
    </row>
    <row r="35" spans="1:7" ht="18" customHeight="1" x14ac:dyDescent="0.2">
      <c r="A35" s="62" t="s">
        <v>220</v>
      </c>
      <c r="B35" s="342" t="s">
        <v>180</v>
      </c>
      <c r="C35" s="343">
        <v>46129</v>
      </c>
      <c r="D35" s="333" t="s">
        <v>201</v>
      </c>
      <c r="E35" s="344" t="s">
        <v>199</v>
      </c>
      <c r="F35" s="344">
        <v>517</v>
      </c>
      <c r="G35" s="63" t="s">
        <v>60</v>
      </c>
    </row>
    <row r="36" spans="1:7" ht="18" customHeight="1" x14ac:dyDescent="0.2">
      <c r="A36" s="62"/>
      <c r="B36" s="342"/>
      <c r="C36" s="343"/>
      <c r="D36" s="333" t="s">
        <v>201</v>
      </c>
      <c r="E36" s="344" t="s">
        <v>200</v>
      </c>
      <c r="F36" s="344">
        <v>877</v>
      </c>
      <c r="G36" s="63" t="s">
        <v>60</v>
      </c>
    </row>
    <row r="37" spans="1:7" ht="12.95" customHeight="1" x14ac:dyDescent="0.2">
      <c r="A37" s="102"/>
      <c r="B37" s="337"/>
      <c r="C37" s="345"/>
      <c r="D37" s="336"/>
      <c r="E37" s="337"/>
      <c r="F37" s="337">
        <f>SUM(F35:F36)</f>
        <v>1394</v>
      </c>
      <c r="G37" s="106"/>
    </row>
    <row r="38" spans="1:7" ht="18" customHeight="1" x14ac:dyDescent="0.2">
      <c r="A38" s="54" t="s">
        <v>221</v>
      </c>
      <c r="B38" s="338" t="s">
        <v>180</v>
      </c>
      <c r="C38" s="339">
        <v>46132</v>
      </c>
      <c r="D38" s="340" t="s">
        <v>127</v>
      </c>
      <c r="E38" s="340" t="s">
        <v>85</v>
      </c>
      <c r="F38" s="340">
        <v>6603</v>
      </c>
      <c r="G38" s="56" t="s">
        <v>60</v>
      </c>
    </row>
    <row r="39" spans="1:7" ht="18" customHeight="1" x14ac:dyDescent="0.2">
      <c r="A39" s="54"/>
      <c r="B39" s="338"/>
      <c r="C39" s="339"/>
      <c r="D39" s="340" t="s">
        <v>127</v>
      </c>
      <c r="E39" s="340" t="s">
        <v>86</v>
      </c>
      <c r="F39" s="340">
        <v>501</v>
      </c>
      <c r="G39" s="56" t="s">
        <v>60</v>
      </c>
    </row>
    <row r="40" spans="1:7" ht="18" customHeight="1" x14ac:dyDescent="0.2">
      <c r="A40" s="54"/>
      <c r="B40" s="338"/>
      <c r="C40" s="339"/>
      <c r="D40" s="340" t="s">
        <v>128</v>
      </c>
      <c r="E40" s="340" t="s">
        <v>85</v>
      </c>
      <c r="F40" s="340">
        <v>4826</v>
      </c>
      <c r="G40" s="56" t="s">
        <v>60</v>
      </c>
    </row>
    <row r="41" spans="1:7" ht="18" customHeight="1" x14ac:dyDescent="0.2">
      <c r="A41" s="54"/>
      <c r="B41" s="338"/>
      <c r="C41" s="339"/>
      <c r="D41" s="340" t="s">
        <v>128</v>
      </c>
      <c r="E41" s="340" t="s">
        <v>86</v>
      </c>
      <c r="F41" s="340">
        <v>1000</v>
      </c>
      <c r="G41" s="56" t="s">
        <v>60</v>
      </c>
    </row>
    <row r="42" spans="1:7" ht="18" customHeight="1" x14ac:dyDescent="0.2">
      <c r="A42" s="54"/>
      <c r="B42" s="338"/>
      <c r="C42" s="339"/>
      <c r="D42" s="340" t="s">
        <v>179</v>
      </c>
      <c r="E42" s="340" t="s">
        <v>85</v>
      </c>
      <c r="F42" s="340">
        <v>1000</v>
      </c>
      <c r="G42" s="56" t="s">
        <v>60</v>
      </c>
    </row>
    <row r="43" spans="1:7" ht="18" customHeight="1" x14ac:dyDescent="0.2">
      <c r="A43" s="54"/>
      <c r="B43" s="338"/>
      <c r="C43" s="339"/>
      <c r="D43" s="340" t="s">
        <v>135</v>
      </c>
      <c r="E43" s="340" t="s">
        <v>85</v>
      </c>
      <c r="F43" s="340">
        <v>1095</v>
      </c>
      <c r="G43" s="56" t="s">
        <v>60</v>
      </c>
    </row>
    <row r="44" spans="1:7" ht="12.95" customHeight="1" x14ac:dyDescent="0.2">
      <c r="A44" s="102"/>
      <c r="B44" s="337"/>
      <c r="C44" s="337"/>
      <c r="D44" s="337"/>
      <c r="E44" s="337"/>
      <c r="F44" s="337">
        <f>SUM(F38:F43)</f>
        <v>15025</v>
      </c>
      <c r="G44" s="106"/>
    </row>
    <row r="45" spans="1:7" ht="18" customHeight="1" x14ac:dyDescent="0.2">
      <c r="A45" s="41" t="s">
        <v>222</v>
      </c>
      <c r="B45" s="331" t="s">
        <v>74</v>
      </c>
      <c r="C45" s="332">
        <v>46137</v>
      </c>
      <c r="D45" s="333" t="s">
        <v>127</v>
      </c>
      <c r="E45" s="333" t="s">
        <v>39</v>
      </c>
      <c r="F45" s="333">
        <v>25610</v>
      </c>
      <c r="G45" s="42" t="s">
        <v>115</v>
      </c>
    </row>
    <row r="46" spans="1:7" ht="12.95" customHeight="1" x14ac:dyDescent="0.2">
      <c r="A46" s="102"/>
      <c r="B46" s="334"/>
      <c r="C46" s="335"/>
      <c r="D46" s="336"/>
      <c r="E46" s="337"/>
      <c r="F46" s="337">
        <f>SUM(F45:F45)</f>
        <v>25610</v>
      </c>
      <c r="G46" s="66"/>
    </row>
    <row r="47" spans="1:7" ht="18" customHeight="1" x14ac:dyDescent="0.2">
      <c r="A47" s="41" t="s">
        <v>223</v>
      </c>
      <c r="B47" s="331" t="s">
        <v>125</v>
      </c>
      <c r="C47" s="332">
        <v>46139</v>
      </c>
      <c r="D47" s="340" t="s">
        <v>128</v>
      </c>
      <c r="E47" s="333" t="s">
        <v>45</v>
      </c>
      <c r="F47" s="333">
        <v>10000</v>
      </c>
      <c r="G47" s="42" t="s">
        <v>224</v>
      </c>
    </row>
    <row r="48" spans="1:7" ht="12.95" customHeight="1" x14ac:dyDescent="0.2">
      <c r="A48" s="102"/>
      <c r="B48" s="334"/>
      <c r="C48" s="335"/>
      <c r="D48" s="336"/>
      <c r="E48" s="337"/>
      <c r="F48" s="337">
        <f>SUM(F47:F47)</f>
        <v>10000</v>
      </c>
      <c r="G48" s="66"/>
    </row>
    <row r="49" spans="1:7" ht="18" customHeight="1" x14ac:dyDescent="0.2">
      <c r="A49" s="54" t="s">
        <v>225</v>
      </c>
      <c r="B49" s="338" t="s">
        <v>180</v>
      </c>
      <c r="C49" s="339">
        <v>46141</v>
      </c>
      <c r="D49" s="333" t="s">
        <v>127</v>
      </c>
      <c r="E49" s="340" t="s">
        <v>86</v>
      </c>
      <c r="F49" s="340">
        <v>3003</v>
      </c>
      <c r="G49" s="56" t="s">
        <v>60</v>
      </c>
    </row>
    <row r="50" spans="1:7" ht="18" customHeight="1" x14ac:dyDescent="0.2">
      <c r="A50" s="54"/>
      <c r="B50" s="338"/>
      <c r="C50" s="339"/>
      <c r="D50" s="333" t="s">
        <v>226</v>
      </c>
      <c r="E50" s="340" t="s">
        <v>86</v>
      </c>
      <c r="F50" s="340">
        <v>2701</v>
      </c>
      <c r="G50" s="56" t="s">
        <v>60</v>
      </c>
    </row>
    <row r="51" spans="1:7" ht="18" customHeight="1" x14ac:dyDescent="0.2">
      <c r="A51" s="54"/>
      <c r="B51" s="338"/>
      <c r="C51" s="339"/>
      <c r="D51" s="333" t="s">
        <v>219</v>
      </c>
      <c r="E51" s="340" t="s">
        <v>86</v>
      </c>
      <c r="F51" s="340">
        <v>1861</v>
      </c>
      <c r="G51" s="56" t="s">
        <v>60</v>
      </c>
    </row>
    <row r="52" spans="1:7" ht="12.95" customHeight="1" x14ac:dyDescent="0.2">
      <c r="A52" s="102"/>
      <c r="B52" s="334"/>
      <c r="C52" s="335"/>
      <c r="D52" s="336"/>
      <c r="E52" s="337"/>
      <c r="F52" s="337">
        <f>SUM(F49:F51)</f>
        <v>7565</v>
      </c>
      <c r="G52" s="66"/>
    </row>
    <row r="53" spans="1:7" ht="18" customHeight="1" x14ac:dyDescent="0.2">
      <c r="A53" s="41" t="s">
        <v>227</v>
      </c>
      <c r="B53" s="331" t="s">
        <v>180</v>
      </c>
      <c r="C53" s="332">
        <v>46141</v>
      </c>
      <c r="D53" s="333" t="s">
        <v>127</v>
      </c>
      <c r="E53" s="333" t="s">
        <v>85</v>
      </c>
      <c r="F53" s="333">
        <v>1712</v>
      </c>
      <c r="G53" s="42" t="s">
        <v>60</v>
      </c>
    </row>
    <row r="54" spans="1:7" ht="18" customHeight="1" x14ac:dyDescent="0.2">
      <c r="A54" s="41"/>
      <c r="B54" s="331"/>
      <c r="C54" s="332"/>
      <c r="D54" s="333" t="s">
        <v>228</v>
      </c>
      <c r="E54" s="333" t="s">
        <v>85</v>
      </c>
      <c r="F54" s="333">
        <v>1320</v>
      </c>
      <c r="G54" s="42" t="s">
        <v>60</v>
      </c>
    </row>
    <row r="55" spans="1:7" ht="18" customHeight="1" x14ac:dyDescent="0.2">
      <c r="A55" s="41"/>
      <c r="B55" s="331"/>
      <c r="C55" s="332"/>
      <c r="D55" s="333" t="s">
        <v>219</v>
      </c>
      <c r="E55" s="333" t="s">
        <v>85</v>
      </c>
      <c r="F55" s="333">
        <v>4708</v>
      </c>
      <c r="G55" s="42" t="s">
        <v>60</v>
      </c>
    </row>
    <row r="56" spans="1:7" ht="12.95" customHeight="1" x14ac:dyDescent="0.2">
      <c r="A56" s="102"/>
      <c r="B56" s="334"/>
      <c r="C56" s="335"/>
      <c r="D56" s="336"/>
      <c r="E56" s="337"/>
      <c r="F56" s="337">
        <f>SUM(F53:F55)</f>
        <v>7740</v>
      </c>
      <c r="G56" s="66"/>
    </row>
    <row r="57" spans="1:7" ht="18" customHeight="1" x14ac:dyDescent="0.2">
      <c r="A57" s="54" t="s">
        <v>229</v>
      </c>
      <c r="B57" s="338" t="s">
        <v>72</v>
      </c>
      <c r="C57" s="339">
        <v>46141</v>
      </c>
      <c r="D57" s="333" t="s">
        <v>127</v>
      </c>
      <c r="E57" s="340" t="s">
        <v>0</v>
      </c>
      <c r="F57" s="340">
        <v>2743</v>
      </c>
      <c r="G57" s="56" t="s">
        <v>115</v>
      </c>
    </row>
    <row r="58" spans="1:7" ht="18" customHeight="1" x14ac:dyDescent="0.2">
      <c r="A58" s="54"/>
      <c r="B58" s="338"/>
      <c r="C58" s="339"/>
      <c r="D58" s="333" t="s">
        <v>128</v>
      </c>
      <c r="E58" s="340" t="s">
        <v>0</v>
      </c>
      <c r="F58" s="340">
        <v>20898</v>
      </c>
      <c r="G58" s="56" t="s">
        <v>115</v>
      </c>
    </row>
    <row r="59" spans="1:7" ht="12.95" customHeight="1" thickBot="1" x14ac:dyDescent="0.25">
      <c r="A59" s="163"/>
      <c r="B59" s="68"/>
      <c r="C59" s="161"/>
      <c r="D59" s="67"/>
      <c r="E59" s="100"/>
      <c r="F59" s="100">
        <f>SUM(F57:F58)</f>
        <v>23641</v>
      </c>
      <c r="G59" s="69"/>
    </row>
    <row r="60" spans="1:7" ht="18" customHeight="1" x14ac:dyDescent="0.2"/>
    <row r="61" spans="1:7" ht="12.95" customHeight="1" x14ac:dyDescent="0.2"/>
    <row r="62" spans="1:7" ht="18" customHeight="1" x14ac:dyDescent="0.2"/>
    <row r="63" spans="1:7" ht="12.95" customHeight="1" x14ac:dyDescent="0.2"/>
    <row r="64" spans="1:7" ht="18" customHeight="1" x14ac:dyDescent="0.2"/>
    <row r="65" ht="18" customHeight="1" x14ac:dyDescent="0.2"/>
    <row r="66" ht="12.95" customHeight="1" x14ac:dyDescent="0.2"/>
    <row r="67" ht="18" customHeight="1" x14ac:dyDescent="0.2"/>
    <row r="68" ht="12.95" customHeight="1" x14ac:dyDescent="0.2"/>
    <row r="69" ht="18" customHeight="1" x14ac:dyDescent="0.2"/>
    <row r="70" ht="12.95" customHeight="1" x14ac:dyDescent="0.2"/>
    <row r="71" ht="18" customHeight="1" x14ac:dyDescent="0.2"/>
    <row r="72" ht="18" customHeight="1" x14ac:dyDescent="0.2"/>
    <row r="73" ht="12.95" customHeight="1" x14ac:dyDescent="0.2"/>
    <row r="74" ht="18" customHeight="1" x14ac:dyDescent="0.2"/>
    <row r="75" ht="12.95" customHeight="1" x14ac:dyDescent="0.2"/>
    <row r="76" ht="18" customHeight="1" x14ac:dyDescent="0.2"/>
    <row r="77" ht="18" customHeight="1" x14ac:dyDescent="0.2"/>
    <row r="78" ht="12.95" customHeight="1" x14ac:dyDescent="0.2"/>
    <row r="79" ht="18" customHeight="1" x14ac:dyDescent="0.2"/>
    <row r="80" ht="18" customHeight="1" x14ac:dyDescent="0.2"/>
    <row r="81" ht="9.9499999999999993" customHeight="1" x14ac:dyDescent="0.2"/>
    <row r="82" ht="18" customHeight="1" x14ac:dyDescent="0.2"/>
    <row r="83" ht="9.9499999999999993" customHeight="1" x14ac:dyDescent="0.2"/>
    <row r="84" ht="18" customHeight="1" x14ac:dyDescent="0.2"/>
    <row r="85" ht="9.9499999999999993" customHeight="1" x14ac:dyDescent="0.2"/>
    <row r="86" ht="18" customHeight="1" x14ac:dyDescent="0.2"/>
    <row r="87" ht="9.9499999999999993" customHeight="1" x14ac:dyDescent="0.2"/>
    <row r="88" ht="18" customHeight="1" x14ac:dyDescent="0.2"/>
    <row r="89" ht="9.9499999999999993" customHeight="1" x14ac:dyDescent="0.2"/>
    <row r="90" ht="18" customHeight="1" x14ac:dyDescent="0.2"/>
    <row r="91" ht="9.9499999999999993" customHeight="1" x14ac:dyDescent="0.2"/>
    <row r="92" ht="18" customHeight="1" x14ac:dyDescent="0.2"/>
    <row r="93" ht="9.9499999999999993" customHeight="1" x14ac:dyDescent="0.2"/>
    <row r="94" ht="15" customHeight="1" x14ac:dyDescent="0.2"/>
    <row r="95" ht="9.9499999999999993" customHeight="1" x14ac:dyDescent="0.2"/>
    <row r="96" ht="15" customHeight="1" x14ac:dyDescent="0.2"/>
    <row r="97" ht="15" customHeight="1" x14ac:dyDescent="0.2"/>
    <row r="98" ht="9.9499999999999993" customHeight="1" x14ac:dyDescent="0.2"/>
    <row r="99" ht="15" customHeight="1" x14ac:dyDescent="0.2"/>
    <row r="100" ht="9.9499999999999993" customHeight="1" x14ac:dyDescent="0.2"/>
    <row r="101" ht="15" customHeight="1" x14ac:dyDescent="0.2"/>
    <row r="102" ht="9.9499999999999993" customHeight="1" x14ac:dyDescent="0.2"/>
    <row r="103" ht="15" customHeight="1" x14ac:dyDescent="0.2"/>
    <row r="104" ht="9.9499999999999993" customHeight="1" x14ac:dyDescent="0.2"/>
    <row r="105" ht="15" customHeight="1" x14ac:dyDescent="0.2"/>
    <row r="106" ht="9.9499999999999993" customHeight="1" x14ac:dyDescent="0.2"/>
    <row r="107" ht="15" customHeight="1" x14ac:dyDescent="0.2"/>
    <row r="108" ht="9.9499999999999993" customHeight="1" x14ac:dyDescent="0.2"/>
    <row r="109" ht="15" customHeight="1" x14ac:dyDescent="0.2"/>
    <row r="110" ht="9.9499999999999993" customHeight="1" x14ac:dyDescent="0.2"/>
    <row r="111" ht="15" customHeight="1" x14ac:dyDescent="0.2"/>
    <row r="112" ht="9.9499999999999993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</sheetData>
  <sheetProtection algorithmName="SHA-512" hashValue="NQk8x6pbvpKivImC4fXvCsyOMQSF77Lwda19jHkafKHSynyn4YiwEI7rWCRocbgl/xcL94tLO8Vx+LddSbs29g==" saltValue="2wLC61Yj6F6N2o5JlexMaA==" spinCount="100000" sheet="1" formatCells="0" formatColumns="0" formatRows="0" insertColumns="0" insertRows="0" insertHyperlinks="0" deleteColumns="0" deleteRows="0" sort="0" autoFilter="0" pivotTables="0"/>
  <mergeCells count="2">
    <mergeCell ref="A6:G6"/>
    <mergeCell ref="A8:G8"/>
  </mergeCells>
  <phoneticPr fontId="10" type="noConversion"/>
  <printOptions horizontalCentered="1"/>
  <pageMargins left="1.1811023622047245" right="1.1811023622047245" top="0.59055118110236227" bottom="0.19685039370078741" header="0.59055118110236227" footer="0"/>
  <pageSetup paperSize="9" scale="55" fitToHeight="21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5:M26"/>
  <sheetViews>
    <sheetView showGridLines="0" zoomScale="150" zoomScaleNormal="150" workbookViewId="0"/>
  </sheetViews>
  <sheetFormatPr baseColWidth="10" defaultRowHeight="12.75" x14ac:dyDescent="0.2"/>
  <cols>
    <col min="1" max="1" width="8.85546875" customWidth="1"/>
    <col min="2" max="2" width="4.140625" hidden="1" customWidth="1"/>
    <col min="3" max="3" width="15.5703125" customWidth="1"/>
    <col min="4" max="4" width="8.7109375" customWidth="1"/>
    <col min="5" max="5" width="8.140625" customWidth="1"/>
    <col min="6" max="7" width="9.140625" customWidth="1"/>
    <col min="8" max="8" width="9.7109375" customWidth="1"/>
    <col min="9" max="9" width="13" customWidth="1"/>
    <col min="10" max="10" width="9.28515625" customWidth="1"/>
    <col min="11" max="11" width="10.7109375" customWidth="1"/>
  </cols>
  <sheetData>
    <row r="5" spans="3:13" ht="12.95" customHeight="1" x14ac:dyDescent="0.2"/>
    <row r="6" spans="3:13" ht="12.95" customHeight="1" x14ac:dyDescent="0.2"/>
    <row r="7" spans="3:13" ht="12.95" customHeight="1" x14ac:dyDescent="0.2"/>
    <row r="8" spans="3:13" ht="12.95" customHeight="1" x14ac:dyDescent="0.2"/>
    <row r="9" spans="3:13" ht="12.95" customHeight="1" x14ac:dyDescent="0.2"/>
    <row r="10" spans="3:13" ht="12.95" customHeight="1" x14ac:dyDescent="0.2"/>
    <row r="11" spans="3:13" ht="12.95" customHeight="1" x14ac:dyDescent="0.2">
      <c r="C11" s="304" t="s">
        <v>117</v>
      </c>
      <c r="D11" s="304"/>
      <c r="E11" s="304"/>
      <c r="F11" s="304"/>
      <c r="G11" s="304"/>
      <c r="H11" s="304"/>
      <c r="I11" s="304"/>
      <c r="J11" s="115"/>
      <c r="K11" s="115"/>
      <c r="L11" s="57"/>
      <c r="M11" s="57"/>
    </row>
    <row r="12" spans="3:13" ht="12.95" customHeight="1" x14ac:dyDescent="0.25">
      <c r="C12" s="15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spans="3:13" ht="12.95" customHeight="1" x14ac:dyDescent="0.2">
      <c r="C13" s="304" t="s">
        <v>69</v>
      </c>
      <c r="D13" s="304"/>
      <c r="E13" s="304"/>
      <c r="F13" s="304"/>
      <c r="G13" s="304"/>
      <c r="H13" s="304"/>
      <c r="I13" s="304"/>
      <c r="J13" s="115"/>
      <c r="K13" s="115"/>
      <c r="L13" s="57"/>
      <c r="M13" s="57"/>
    </row>
    <row r="14" spans="3:13" ht="12.95" customHeight="1" x14ac:dyDescent="0.2">
      <c r="C14" s="101"/>
      <c r="D14" s="21"/>
      <c r="E14" s="21"/>
      <c r="F14" s="21"/>
      <c r="G14" s="21"/>
      <c r="H14" s="21"/>
      <c r="I14" s="21"/>
      <c r="J14" s="21"/>
      <c r="K14" s="21"/>
      <c r="L14" s="21"/>
      <c r="M14" s="21"/>
    </row>
    <row r="15" spans="3:13" ht="12.95" customHeight="1" x14ac:dyDescent="0.2">
      <c r="C15" s="304" t="s">
        <v>191</v>
      </c>
      <c r="D15" s="304"/>
      <c r="E15" s="304"/>
      <c r="F15" s="304"/>
      <c r="G15" s="304"/>
      <c r="H15" s="304"/>
      <c r="I15" s="304"/>
      <c r="J15" s="115"/>
      <c r="K15" s="115"/>
      <c r="L15" s="57"/>
      <c r="M15" s="57"/>
    </row>
    <row r="16" spans="3:13" ht="12.95" customHeight="1" x14ac:dyDescent="0.2">
      <c r="C16" s="21"/>
      <c r="D16" s="21"/>
      <c r="E16" s="21"/>
      <c r="F16" s="21"/>
      <c r="G16" s="21"/>
      <c r="H16" s="21"/>
      <c r="I16" s="21"/>
      <c r="J16" s="115"/>
      <c r="K16" s="115"/>
      <c r="L16" s="57"/>
      <c r="M16" s="57"/>
    </row>
    <row r="17" spans="3:13" ht="12.95" customHeight="1" thickBot="1" x14ac:dyDescent="0.25">
      <c r="C17" s="21"/>
      <c r="D17" s="21"/>
      <c r="E17" s="21"/>
      <c r="F17" s="21"/>
      <c r="G17" s="21"/>
      <c r="H17" s="21"/>
      <c r="I17" s="21"/>
      <c r="J17" s="115"/>
      <c r="K17" s="115"/>
      <c r="L17" s="57"/>
      <c r="M17" s="57"/>
    </row>
    <row r="18" spans="3:13" ht="33.950000000000003" customHeight="1" thickBot="1" x14ac:dyDescent="0.25">
      <c r="C18" s="283" t="s">
        <v>17</v>
      </c>
      <c r="D18" s="284" t="s">
        <v>39</v>
      </c>
      <c r="E18" s="284" t="s">
        <v>0</v>
      </c>
      <c r="F18" s="284" t="s">
        <v>45</v>
      </c>
      <c r="G18" s="284" t="s">
        <v>75</v>
      </c>
      <c r="H18" s="284" t="s">
        <v>89</v>
      </c>
      <c r="I18" s="285" t="s">
        <v>9</v>
      </c>
    </row>
    <row r="19" spans="3:13" ht="17.100000000000001" customHeight="1" x14ac:dyDescent="0.2">
      <c r="C19" s="112" t="s">
        <v>115</v>
      </c>
      <c r="D19" s="286">
        <v>50910</v>
      </c>
      <c r="E19" s="286">
        <v>46583</v>
      </c>
      <c r="F19" s="286">
        <v>0</v>
      </c>
      <c r="G19" s="286">
        <v>0</v>
      </c>
      <c r="H19" s="286">
        <v>0</v>
      </c>
      <c r="I19" s="287">
        <f>SUM(D19:H19)</f>
        <v>97493</v>
      </c>
    </row>
    <row r="20" spans="3:13" ht="17.100000000000001" customHeight="1" x14ac:dyDescent="0.2">
      <c r="C20" s="133" t="s">
        <v>122</v>
      </c>
      <c r="D20" s="288">
        <v>0</v>
      </c>
      <c r="E20" s="288">
        <v>0</v>
      </c>
      <c r="F20" s="288">
        <v>0</v>
      </c>
      <c r="G20" s="288">
        <v>0</v>
      </c>
      <c r="H20" s="288">
        <v>51359</v>
      </c>
      <c r="I20" s="289">
        <f>SUM(D20:H20)</f>
        <v>51359</v>
      </c>
    </row>
    <row r="21" spans="3:13" ht="17.100000000000001" customHeight="1" x14ac:dyDescent="0.2">
      <c r="C21" s="133" t="s">
        <v>215</v>
      </c>
      <c r="D21" s="288">
        <v>0</v>
      </c>
      <c r="E21" s="288">
        <v>0</v>
      </c>
      <c r="F21" s="288">
        <v>0</v>
      </c>
      <c r="G21" s="288">
        <v>34440</v>
      </c>
      <c r="H21" s="288">
        <v>0</v>
      </c>
      <c r="I21" s="289">
        <f>SUM(D21:H21)</f>
        <v>34440</v>
      </c>
    </row>
    <row r="22" spans="3:13" ht="17.100000000000001" customHeight="1" x14ac:dyDescent="0.2">
      <c r="C22" s="133" t="s">
        <v>139</v>
      </c>
      <c r="D22" s="288">
        <v>0</v>
      </c>
      <c r="E22" s="288">
        <v>23051</v>
      </c>
      <c r="F22" s="288">
        <v>0</v>
      </c>
      <c r="G22" s="288">
        <v>0</v>
      </c>
      <c r="H22" s="288">
        <v>0</v>
      </c>
      <c r="I22" s="289">
        <f>SUM(D22:H22)</f>
        <v>23051</v>
      </c>
    </row>
    <row r="23" spans="3:13" ht="17.100000000000001" customHeight="1" x14ac:dyDescent="0.2">
      <c r="C23" s="133" t="s">
        <v>134</v>
      </c>
      <c r="D23" s="288">
        <v>0</v>
      </c>
      <c r="E23" s="288">
        <v>0</v>
      </c>
      <c r="F23" s="288">
        <v>13498</v>
      </c>
      <c r="G23" s="288">
        <v>0</v>
      </c>
      <c r="H23" s="288">
        <v>0</v>
      </c>
      <c r="I23" s="289">
        <f>SUM(D23:H23)</f>
        <v>13498</v>
      </c>
    </row>
    <row r="24" spans="3:13" ht="17.100000000000001" customHeight="1" thickBot="1" x14ac:dyDescent="0.25">
      <c r="C24" s="210" t="s">
        <v>224</v>
      </c>
      <c r="D24" s="290">
        <v>0</v>
      </c>
      <c r="E24" s="290">
        <v>0</v>
      </c>
      <c r="F24" s="290">
        <v>10000</v>
      </c>
      <c r="G24" s="290">
        <v>0</v>
      </c>
      <c r="H24" s="290">
        <v>0</v>
      </c>
      <c r="I24" s="291">
        <f>SUM(D24:H24)</f>
        <v>10000</v>
      </c>
    </row>
    <row r="25" spans="3:13" ht="20.100000000000001" customHeight="1" thickBot="1" x14ac:dyDescent="0.3">
      <c r="C25" s="53"/>
      <c r="D25" s="292">
        <f>SUM(D19:D24)</f>
        <v>50910</v>
      </c>
      <c r="E25" s="293">
        <f>SUM(E19:E24)</f>
        <v>69634</v>
      </c>
      <c r="F25" s="294">
        <f>SUM(F19:F24)</f>
        <v>23498</v>
      </c>
      <c r="G25" s="294">
        <f>SUM(G19:G24)</f>
        <v>34440</v>
      </c>
      <c r="H25" s="294">
        <f>SUM(H19:H24)</f>
        <v>51359</v>
      </c>
      <c r="I25" s="295">
        <f t="shared" ref="I25" si="0">SUM(D25:H25)</f>
        <v>229841</v>
      </c>
    </row>
    <row r="26" spans="3:13" ht="17.100000000000001" customHeight="1" x14ac:dyDescent="0.25">
      <c r="C26" s="53"/>
    </row>
  </sheetData>
  <sheetProtection algorithmName="SHA-512" hashValue="reoWm7c0OJUQg9XlbcoUYE1Teo5dl6c0AO0UzejBRWrOxzb8SJE2kBluVVVo+FXg4ZhGZALN++ca0kMZ20TbJw==" saltValue="cjpJ5aCqLhMVPMLkbQhApQ==" spinCount="100000" sheet="1" formatCells="0" formatColumns="0" formatRows="0" insertColumns="0" insertRows="0" insertHyperlinks="0" deleteColumns="0" deleteRows="0" sort="0" autoFilter="0" pivotTables="0"/>
  <sortState xmlns:xlrd2="http://schemas.microsoft.com/office/spreadsheetml/2017/richdata2" ref="C19:I24">
    <sortCondition descending="1" ref="I19:I24"/>
  </sortState>
  <mergeCells count="3">
    <mergeCell ref="C11:I11"/>
    <mergeCell ref="C13:I13"/>
    <mergeCell ref="C15:I15"/>
  </mergeCells>
  <pageMargins left="0.7" right="0.7" top="0.75" bottom="0.75" header="0.3" footer="0.3"/>
  <pageSetup paperSize="9" scale="105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28"/>
  <sheetViews>
    <sheetView showGridLines="0" showRowColHeaders="0" zoomScale="150" zoomScaleNormal="150" zoomScaleSheetLayoutView="100" workbookViewId="0"/>
  </sheetViews>
  <sheetFormatPr baseColWidth="10" defaultRowHeight="12.75" x14ac:dyDescent="0.2"/>
  <cols>
    <col min="4" max="4" width="19" customWidth="1"/>
    <col min="5" max="5" width="19.42578125" customWidth="1"/>
  </cols>
  <sheetData>
    <row r="1" spans="1:22" ht="12.6" customHeight="1" x14ac:dyDescent="0.2"/>
    <row r="2" spans="1:22" ht="12.6" customHeight="1" x14ac:dyDescent="0.2"/>
    <row r="3" spans="1:22" ht="12.6" customHeight="1" x14ac:dyDescent="0.2">
      <c r="F3" s="29"/>
      <c r="G3" s="34"/>
      <c r="H3" s="29"/>
      <c r="I3" s="29"/>
      <c r="P3" s="16"/>
    </row>
    <row r="4" spans="1:22" ht="12.6" customHeight="1" x14ac:dyDescent="0.25">
      <c r="B4" s="11"/>
      <c r="G4" s="34"/>
      <c r="H4" s="33"/>
      <c r="I4" s="29"/>
    </row>
    <row r="5" spans="1:22" ht="12.6" customHeight="1" x14ac:dyDescent="0.2">
      <c r="A5" s="304" t="s">
        <v>54</v>
      </c>
      <c r="B5" s="304"/>
      <c r="C5" s="304"/>
      <c r="D5" s="304"/>
      <c r="E5" s="304"/>
      <c r="F5" s="304"/>
      <c r="G5" s="304"/>
      <c r="H5" s="304"/>
      <c r="I5" s="33"/>
      <c r="O5" s="31"/>
      <c r="P5" s="22"/>
      <c r="Q5" s="22"/>
      <c r="R5" s="22"/>
      <c r="S5" s="22"/>
      <c r="T5" s="22"/>
    </row>
    <row r="6" spans="1:22" ht="12.6" customHeight="1" x14ac:dyDescent="0.2">
      <c r="A6" s="21"/>
      <c r="B6" s="21"/>
      <c r="C6" s="1"/>
      <c r="D6" s="1"/>
      <c r="E6" s="1"/>
      <c r="F6" s="1"/>
      <c r="G6" s="34"/>
      <c r="H6" s="51"/>
      <c r="I6" s="51"/>
      <c r="O6" s="51"/>
      <c r="P6" s="22"/>
      <c r="Q6" s="22"/>
      <c r="R6" s="22"/>
      <c r="S6" s="22"/>
      <c r="T6" s="22"/>
    </row>
    <row r="7" spans="1:22" ht="12.6" customHeight="1" x14ac:dyDescent="0.2">
      <c r="A7" s="304" t="s">
        <v>189</v>
      </c>
      <c r="B7" s="304"/>
      <c r="C7" s="304"/>
      <c r="D7" s="304"/>
      <c r="E7" s="304"/>
      <c r="F7" s="304"/>
      <c r="G7" s="304"/>
      <c r="H7" s="304"/>
      <c r="P7" s="32"/>
      <c r="Q7" s="32"/>
      <c r="R7" s="32"/>
      <c r="S7" s="22"/>
      <c r="T7" s="22"/>
    </row>
    <row r="8" spans="1:22" ht="12.6" customHeight="1" x14ac:dyDescent="0.2">
      <c r="A8" s="1"/>
      <c r="G8" s="32"/>
      <c r="H8" s="51"/>
      <c r="P8" s="47"/>
      <c r="Q8" s="47"/>
      <c r="R8" s="49"/>
      <c r="S8" s="22"/>
      <c r="T8" s="22"/>
    </row>
    <row r="9" spans="1:22" ht="12.6" customHeight="1" thickBot="1" x14ac:dyDescent="0.25">
      <c r="A9" s="30"/>
      <c r="B9" s="30"/>
      <c r="C9" s="30"/>
      <c r="F9" s="30"/>
      <c r="G9" s="52"/>
      <c r="P9" s="47"/>
      <c r="Q9" s="48"/>
      <c r="R9" s="49"/>
      <c r="S9" s="26"/>
      <c r="T9" s="22"/>
    </row>
    <row r="10" spans="1:22" ht="15.95" customHeight="1" thickBot="1" x14ac:dyDescent="0.25">
      <c r="A10" s="40"/>
      <c r="B10" s="40"/>
      <c r="C10" s="40"/>
      <c r="D10" s="130" t="s">
        <v>64</v>
      </c>
      <c r="E10" s="131" t="s">
        <v>4</v>
      </c>
      <c r="F10" s="30"/>
      <c r="P10" s="48"/>
      <c r="Q10" s="47"/>
      <c r="R10" s="47"/>
      <c r="S10" s="22"/>
      <c r="T10" s="22"/>
      <c r="V10" s="28"/>
    </row>
    <row r="11" spans="1:22" ht="15.95" customHeight="1" x14ac:dyDescent="0.2">
      <c r="A11" s="40"/>
      <c r="B11" s="40"/>
      <c r="C11" s="40"/>
      <c r="D11" s="128" t="s">
        <v>115</v>
      </c>
      <c r="E11" s="129">
        <v>97493</v>
      </c>
      <c r="F11" s="30"/>
      <c r="P11" s="47"/>
      <c r="Q11" s="50"/>
      <c r="R11" s="49"/>
      <c r="S11" s="22"/>
      <c r="T11" s="22"/>
    </row>
    <row r="12" spans="1:22" ht="15.95" customHeight="1" x14ac:dyDescent="0.2">
      <c r="A12" s="30"/>
      <c r="B12" s="40"/>
      <c r="C12" s="31"/>
      <c r="D12" s="107" t="s">
        <v>122</v>
      </c>
      <c r="E12" s="109">
        <v>51359</v>
      </c>
      <c r="F12" s="30"/>
      <c r="P12" s="47"/>
      <c r="Q12" s="50"/>
      <c r="R12" s="49"/>
      <c r="S12" s="22"/>
      <c r="T12" s="22"/>
    </row>
    <row r="13" spans="1:22" ht="15.95" customHeight="1" x14ac:dyDescent="0.2">
      <c r="A13" s="32"/>
      <c r="B13" s="31"/>
      <c r="C13" s="40"/>
      <c r="D13" s="107" t="s">
        <v>215</v>
      </c>
      <c r="E13" s="109">
        <v>34440</v>
      </c>
      <c r="F13" s="30"/>
      <c r="P13" s="47"/>
      <c r="Q13" s="50"/>
      <c r="R13" s="49"/>
      <c r="S13" s="22"/>
      <c r="T13" s="22"/>
    </row>
    <row r="14" spans="1:22" ht="15.95" customHeight="1" x14ac:dyDescent="0.2">
      <c r="A14" s="39"/>
      <c r="B14" s="40"/>
      <c r="C14" s="40"/>
      <c r="D14" s="107" t="s">
        <v>139</v>
      </c>
      <c r="E14" s="109">
        <v>23051</v>
      </c>
      <c r="F14" s="30"/>
      <c r="P14" s="47"/>
      <c r="Q14" s="50"/>
      <c r="R14" s="49"/>
      <c r="S14" s="22"/>
      <c r="T14" s="22"/>
    </row>
    <row r="15" spans="1:22" ht="15.95" customHeight="1" x14ac:dyDescent="0.2">
      <c r="A15" s="39"/>
      <c r="B15" s="40"/>
      <c r="C15" s="40"/>
      <c r="D15" s="107" t="s">
        <v>134</v>
      </c>
      <c r="E15" s="109">
        <v>13498</v>
      </c>
      <c r="F15" s="30"/>
      <c r="P15" s="47"/>
      <c r="Q15" s="50"/>
      <c r="R15" s="49"/>
      <c r="S15" s="22"/>
      <c r="T15" s="22"/>
    </row>
    <row r="16" spans="1:22" ht="15.95" customHeight="1" thickBot="1" x14ac:dyDescent="0.25">
      <c r="A16" s="39"/>
      <c r="B16" s="40"/>
      <c r="C16" s="40"/>
      <c r="D16" s="107" t="s">
        <v>224</v>
      </c>
      <c r="E16" s="109">
        <v>10000</v>
      </c>
      <c r="F16" s="30"/>
      <c r="P16" s="47"/>
      <c r="Q16" s="50"/>
      <c r="R16" s="49"/>
      <c r="S16" s="22"/>
      <c r="T16" s="22"/>
    </row>
    <row r="17" spans="4:13" ht="15.95" customHeight="1" thickBot="1" x14ac:dyDescent="0.25">
      <c r="D17" s="159" t="s">
        <v>9</v>
      </c>
      <c r="E17" s="160">
        <f>SUM(E11:E16)</f>
        <v>229841</v>
      </c>
      <c r="J17" s="27"/>
    </row>
    <row r="18" spans="4:13" x14ac:dyDescent="0.2">
      <c r="J18" s="27"/>
      <c r="M18" s="30"/>
    </row>
    <row r="28" spans="4:13" x14ac:dyDescent="0.2">
      <c r="D28" s="45"/>
    </row>
  </sheetData>
  <sheetProtection algorithmName="SHA-512" hashValue="w8m9DeJpAXAZ9qVrkPFLf29TdI5ThLhcEpE2nRiVIvk08Zh49W41FXvLWFCnMCS8hOHDf8AjxsDT6/cR9sGoyg==" saltValue="bzXrmycpKchelwmxyX9C1g==" spinCount="100000" sheet="1" formatCells="0" formatColumns="0" formatRows="0" insertColumns="0" insertRows="0" insertHyperlinks="0" deleteColumns="0" deleteRows="0" sort="0" autoFilter="0" pivotTables="0"/>
  <sortState xmlns:xlrd2="http://schemas.microsoft.com/office/spreadsheetml/2017/richdata2" ref="D11:E16">
    <sortCondition descending="1" ref="E11:E16" customList="Mayor a menor"/>
  </sortState>
  <mergeCells count="2">
    <mergeCell ref="A5:H5"/>
    <mergeCell ref="A7:H7"/>
  </mergeCells>
  <phoneticPr fontId="10" type="noConversion"/>
  <printOptions horizontalCentered="1"/>
  <pageMargins left="0.78740157480314965" right="0.78740157480314965" top="0.98425196850393704" bottom="0.98425196850393704" header="0.51181102362204722" footer="0.51181102362204722"/>
  <pageSetup paperSize="9" scale="80" orientation="portrait" horizontalDpi="4294967293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3:I108"/>
  <sheetViews>
    <sheetView showGridLines="0" showRowColHeaders="0" zoomScale="150" zoomScaleNormal="150" zoomScaleSheetLayoutView="150" workbookViewId="0"/>
  </sheetViews>
  <sheetFormatPr baseColWidth="10" defaultRowHeight="12.75" x14ac:dyDescent="0.2"/>
  <cols>
    <col min="1" max="1" width="1" customWidth="1"/>
    <col min="2" max="2" width="31.28515625" customWidth="1"/>
    <col min="3" max="3" width="19.140625" customWidth="1"/>
    <col min="4" max="4" width="20.7109375" customWidth="1"/>
    <col min="5" max="5" width="6" customWidth="1"/>
    <col min="6" max="6" width="20.5703125" customWidth="1"/>
    <col min="7" max="7" width="18.42578125" customWidth="1"/>
    <col min="8" max="8" width="8" customWidth="1"/>
    <col min="9" max="9" width="17.85546875" customWidth="1"/>
  </cols>
  <sheetData>
    <row r="3" spans="2:9" ht="12.95" customHeight="1" x14ac:dyDescent="0.2"/>
    <row r="4" spans="2:9" ht="12.95" customHeight="1" x14ac:dyDescent="0.2"/>
    <row r="5" spans="2:9" ht="12.95" customHeight="1" x14ac:dyDescent="0.2">
      <c r="B5" s="304" t="s">
        <v>22</v>
      </c>
      <c r="C5" s="304"/>
      <c r="D5" s="304"/>
      <c r="E5" s="304"/>
      <c r="F5" s="304"/>
      <c r="G5" s="304"/>
      <c r="H5" s="304"/>
      <c r="I5" s="304"/>
    </row>
    <row r="6" spans="2:9" ht="12.95" customHeight="1" x14ac:dyDescent="0.2"/>
    <row r="7" spans="2:9" ht="12.95" customHeight="1" x14ac:dyDescent="0.2">
      <c r="B7" s="304" t="s">
        <v>189</v>
      </c>
      <c r="C7" s="304"/>
      <c r="D7" s="304"/>
      <c r="E7" s="304"/>
      <c r="F7" s="304"/>
      <c r="G7" s="304"/>
      <c r="H7" s="304"/>
      <c r="I7" s="304"/>
    </row>
    <row r="8" spans="2:9" ht="9.9499999999999993" customHeight="1" x14ac:dyDescent="0.2">
      <c r="B8" s="21"/>
      <c r="C8" s="21"/>
      <c r="D8" s="21"/>
      <c r="E8" s="21"/>
      <c r="F8" s="21"/>
      <c r="G8" s="21"/>
      <c r="H8" s="21"/>
      <c r="I8" s="21"/>
    </row>
    <row r="9" spans="2:9" ht="9.9499999999999993" customHeight="1" x14ac:dyDescent="0.2">
      <c r="B9" s="21"/>
      <c r="C9" s="21"/>
      <c r="D9" s="21"/>
      <c r="E9" s="21"/>
      <c r="F9" s="21"/>
      <c r="G9" s="21"/>
      <c r="H9" s="21"/>
      <c r="I9" s="21"/>
    </row>
    <row r="10" spans="2:9" ht="12.95" customHeight="1" thickBot="1" x14ac:dyDescent="0.25">
      <c r="B10" s="21"/>
      <c r="C10" s="21"/>
      <c r="D10" s="21"/>
      <c r="E10" s="21"/>
      <c r="F10" s="21"/>
      <c r="G10" s="21"/>
      <c r="H10" s="21"/>
      <c r="I10" s="21"/>
    </row>
    <row r="11" spans="2:9" ht="20.100000000000001" customHeight="1" thickBot="1" x14ac:dyDescent="0.25">
      <c r="B11" s="84" t="s">
        <v>12</v>
      </c>
      <c r="C11" s="110" t="s">
        <v>20</v>
      </c>
      <c r="D11" s="110" t="s">
        <v>21</v>
      </c>
      <c r="E11" s="110" t="s">
        <v>13</v>
      </c>
      <c r="F11" s="110" t="s">
        <v>14</v>
      </c>
      <c r="G11" s="110" t="s">
        <v>15</v>
      </c>
      <c r="H11" s="110" t="s">
        <v>16</v>
      </c>
      <c r="I11" s="111" t="s">
        <v>17</v>
      </c>
    </row>
    <row r="12" spans="2:9" ht="18" customHeight="1" x14ac:dyDescent="0.2">
      <c r="B12" s="54" t="s">
        <v>206</v>
      </c>
      <c r="C12" s="333" t="s">
        <v>113</v>
      </c>
      <c r="D12" s="340" t="s">
        <v>5</v>
      </c>
      <c r="E12" s="338" t="s">
        <v>72</v>
      </c>
      <c r="F12" s="346">
        <v>46113.381944444445</v>
      </c>
      <c r="G12" s="340" t="s">
        <v>39</v>
      </c>
      <c r="H12" s="340">
        <v>25300</v>
      </c>
      <c r="I12" s="56" t="s">
        <v>115</v>
      </c>
    </row>
    <row r="13" spans="2:9" ht="9.9499999999999993" customHeight="1" x14ac:dyDescent="0.2">
      <c r="B13" s="65"/>
      <c r="C13" s="336"/>
      <c r="D13" s="336"/>
      <c r="E13" s="334"/>
      <c r="F13" s="347"/>
      <c r="G13" s="336"/>
      <c r="H13" s="337">
        <f>SUM(H12:H12)</f>
        <v>25300</v>
      </c>
      <c r="I13" s="66"/>
    </row>
    <row r="14" spans="2:9" ht="18" customHeight="1" x14ac:dyDescent="0.2">
      <c r="B14" s="54" t="s">
        <v>207</v>
      </c>
      <c r="C14" s="333" t="s">
        <v>6</v>
      </c>
      <c r="D14" s="340" t="s">
        <v>42</v>
      </c>
      <c r="E14" s="338" t="s">
        <v>125</v>
      </c>
      <c r="F14" s="348">
        <v>46116.866666666669</v>
      </c>
      <c r="G14" s="340" t="s">
        <v>45</v>
      </c>
      <c r="H14" s="340">
        <v>13498</v>
      </c>
      <c r="I14" s="56" t="s">
        <v>134</v>
      </c>
    </row>
    <row r="15" spans="2:9" ht="9.9499999999999993" customHeight="1" x14ac:dyDescent="0.2">
      <c r="B15" s="65"/>
      <c r="C15" s="336"/>
      <c r="D15" s="336"/>
      <c r="E15" s="334"/>
      <c r="F15" s="347"/>
      <c r="G15" s="336"/>
      <c r="H15" s="337">
        <f>SUM(H14:H14)</f>
        <v>13498</v>
      </c>
      <c r="I15" s="66"/>
    </row>
    <row r="16" spans="2:9" ht="18" customHeight="1" x14ac:dyDescent="0.2">
      <c r="B16" s="54" t="s">
        <v>230</v>
      </c>
      <c r="C16" s="340" t="s">
        <v>6</v>
      </c>
      <c r="D16" s="340" t="s">
        <v>5</v>
      </c>
      <c r="E16" s="338" t="s">
        <v>72</v>
      </c>
      <c r="F16" s="348">
        <v>46117.493055555555</v>
      </c>
      <c r="G16" s="340" t="s">
        <v>0</v>
      </c>
      <c r="H16" s="340">
        <v>22942</v>
      </c>
      <c r="I16" s="56" t="s">
        <v>115</v>
      </c>
    </row>
    <row r="17" spans="2:9" ht="9.9499999999999993" customHeight="1" x14ac:dyDescent="0.2">
      <c r="B17" s="65"/>
      <c r="C17" s="336"/>
      <c r="D17" s="336"/>
      <c r="E17" s="334"/>
      <c r="F17" s="347"/>
      <c r="G17" s="336"/>
      <c r="H17" s="337">
        <f>SUM(H16:H16)</f>
        <v>22942</v>
      </c>
      <c r="I17" s="66"/>
    </row>
    <row r="18" spans="2:9" ht="18" customHeight="1" x14ac:dyDescent="0.2">
      <c r="B18" s="41" t="s">
        <v>209</v>
      </c>
      <c r="C18" s="333" t="s">
        <v>6</v>
      </c>
      <c r="D18" s="333" t="s">
        <v>5</v>
      </c>
      <c r="E18" s="331" t="s">
        <v>73</v>
      </c>
      <c r="F18" s="346">
        <v>46116.78125</v>
      </c>
      <c r="G18" s="333" t="s">
        <v>89</v>
      </c>
      <c r="H18" s="333">
        <v>51359</v>
      </c>
      <c r="I18" s="42" t="s">
        <v>122</v>
      </c>
    </row>
    <row r="19" spans="2:9" ht="9.9499999999999993" customHeight="1" x14ac:dyDescent="0.2">
      <c r="B19" s="65"/>
      <c r="C19" s="336"/>
      <c r="D19" s="336"/>
      <c r="E19" s="334"/>
      <c r="F19" s="347"/>
      <c r="G19" s="336"/>
      <c r="H19" s="337">
        <f>SUM(H18)</f>
        <v>51359</v>
      </c>
      <c r="I19" s="66"/>
    </row>
    <row r="20" spans="2:9" ht="18" customHeight="1" x14ac:dyDescent="0.2">
      <c r="B20" s="41" t="s">
        <v>212</v>
      </c>
      <c r="C20" s="333" t="s">
        <v>6</v>
      </c>
      <c r="D20" s="333" t="s">
        <v>5</v>
      </c>
      <c r="E20" s="331" t="s">
        <v>73</v>
      </c>
      <c r="F20" s="346">
        <v>46122.454861111109</v>
      </c>
      <c r="G20" s="333" t="s">
        <v>0</v>
      </c>
      <c r="H20" s="333">
        <v>17551</v>
      </c>
      <c r="I20" s="42" t="s">
        <v>139</v>
      </c>
    </row>
    <row r="21" spans="2:9" ht="18" customHeight="1" x14ac:dyDescent="0.2">
      <c r="B21" s="41"/>
      <c r="C21" s="333"/>
      <c r="D21" s="333" t="s">
        <v>42</v>
      </c>
      <c r="E21" s="331"/>
      <c r="F21" s="346"/>
      <c r="G21" s="333" t="s">
        <v>0</v>
      </c>
      <c r="H21" s="333">
        <v>5500</v>
      </c>
      <c r="I21" s="42" t="s">
        <v>139</v>
      </c>
    </row>
    <row r="22" spans="2:9" ht="9.9499999999999993" customHeight="1" x14ac:dyDescent="0.2">
      <c r="B22" s="65"/>
      <c r="C22" s="336"/>
      <c r="D22" s="336"/>
      <c r="E22" s="334"/>
      <c r="F22" s="347"/>
      <c r="G22" s="336"/>
      <c r="H22" s="337">
        <f>SUM(H20:H21)</f>
        <v>23051</v>
      </c>
      <c r="I22" s="66"/>
    </row>
    <row r="23" spans="2:9" ht="18" customHeight="1" x14ac:dyDescent="0.2">
      <c r="B23" s="54" t="s">
        <v>213</v>
      </c>
      <c r="C23" s="333" t="s">
        <v>6</v>
      </c>
      <c r="D23" s="340" t="s">
        <v>5</v>
      </c>
      <c r="E23" s="338" t="s">
        <v>74</v>
      </c>
      <c r="F23" s="348">
        <v>46121.322916666664</v>
      </c>
      <c r="G23" s="340" t="s">
        <v>214</v>
      </c>
      <c r="H23" s="340">
        <v>30323</v>
      </c>
      <c r="I23" s="56" t="s">
        <v>215</v>
      </c>
    </row>
    <row r="24" spans="2:9" ht="18" customHeight="1" x14ac:dyDescent="0.2">
      <c r="B24" s="54"/>
      <c r="C24" s="333"/>
      <c r="D24" s="340" t="s">
        <v>116</v>
      </c>
      <c r="E24" s="338"/>
      <c r="F24" s="348"/>
      <c r="G24" s="340" t="s">
        <v>214</v>
      </c>
      <c r="H24" s="340">
        <v>4117</v>
      </c>
      <c r="I24" s="56" t="s">
        <v>215</v>
      </c>
    </row>
    <row r="25" spans="2:9" ht="9.9499999999999993" customHeight="1" x14ac:dyDescent="0.2">
      <c r="B25" s="65"/>
      <c r="C25" s="336"/>
      <c r="D25" s="336"/>
      <c r="E25" s="334"/>
      <c r="F25" s="347"/>
      <c r="G25" s="336"/>
      <c r="H25" s="337">
        <f>SUM(H23:H24)</f>
        <v>34440</v>
      </c>
      <c r="I25" s="66"/>
    </row>
    <row r="26" spans="2:9" ht="18" customHeight="1" x14ac:dyDescent="0.2">
      <c r="B26" s="54" t="s">
        <v>217</v>
      </c>
      <c r="C26" s="340" t="s">
        <v>113</v>
      </c>
      <c r="D26" s="340" t="s">
        <v>99</v>
      </c>
      <c r="E26" s="338" t="s">
        <v>186</v>
      </c>
      <c r="F26" s="348">
        <v>46123.517361111109</v>
      </c>
      <c r="G26" s="340" t="s">
        <v>85</v>
      </c>
      <c r="H26" s="340">
        <v>4893</v>
      </c>
      <c r="I26" s="56" t="s">
        <v>60</v>
      </c>
    </row>
    <row r="27" spans="2:9" ht="18" customHeight="1" x14ac:dyDescent="0.2">
      <c r="B27" s="54"/>
      <c r="C27" s="340"/>
      <c r="D27" s="340"/>
      <c r="E27" s="338"/>
      <c r="F27" s="348"/>
      <c r="G27" s="340" t="s">
        <v>86</v>
      </c>
      <c r="H27" s="340">
        <v>5501</v>
      </c>
      <c r="I27" s="56" t="s">
        <v>60</v>
      </c>
    </row>
    <row r="28" spans="2:9" ht="9.9499999999999993" customHeight="1" x14ac:dyDescent="0.2">
      <c r="B28" s="65"/>
      <c r="C28" s="336"/>
      <c r="D28" s="336"/>
      <c r="E28" s="334"/>
      <c r="F28" s="347"/>
      <c r="G28" s="336"/>
      <c r="H28" s="337">
        <f>SUM(H26:H27)</f>
        <v>10394</v>
      </c>
      <c r="I28" s="66"/>
    </row>
    <row r="29" spans="2:9" ht="18" customHeight="1" x14ac:dyDescent="0.2">
      <c r="B29" s="41" t="s">
        <v>218</v>
      </c>
      <c r="C29" s="333" t="s">
        <v>43</v>
      </c>
      <c r="D29" s="333" t="s">
        <v>42</v>
      </c>
      <c r="E29" s="331" t="s">
        <v>74</v>
      </c>
      <c r="F29" s="346">
        <v>46123.995833333334</v>
      </c>
      <c r="G29" s="333" t="s">
        <v>88</v>
      </c>
      <c r="H29" s="333">
        <v>6694</v>
      </c>
      <c r="I29" s="42" t="s">
        <v>60</v>
      </c>
    </row>
    <row r="30" spans="2:9" ht="9.9499999999999993" customHeight="1" x14ac:dyDescent="0.2">
      <c r="B30" s="65"/>
      <c r="C30" s="336"/>
      <c r="D30" s="336"/>
      <c r="E30" s="334"/>
      <c r="F30" s="347"/>
      <c r="G30" s="336"/>
      <c r="H30" s="337">
        <f>SUM(H29:H29)</f>
        <v>6694</v>
      </c>
      <c r="I30" s="66"/>
    </row>
    <row r="31" spans="2:9" ht="18" customHeight="1" x14ac:dyDescent="0.2">
      <c r="B31" s="41" t="s">
        <v>220</v>
      </c>
      <c r="C31" s="333" t="s">
        <v>5</v>
      </c>
      <c r="D31" s="333" t="s">
        <v>116</v>
      </c>
      <c r="E31" s="331" t="s">
        <v>180</v>
      </c>
      <c r="F31" s="346">
        <v>46129.704861111109</v>
      </c>
      <c r="G31" s="333" t="s">
        <v>199</v>
      </c>
      <c r="H31" s="333">
        <v>517</v>
      </c>
      <c r="I31" s="42" t="s">
        <v>60</v>
      </c>
    </row>
    <row r="32" spans="2:9" ht="18" customHeight="1" x14ac:dyDescent="0.2">
      <c r="B32" s="41"/>
      <c r="C32" s="333"/>
      <c r="D32" s="333"/>
      <c r="E32" s="331"/>
      <c r="F32" s="346"/>
      <c r="G32" s="333" t="s">
        <v>200</v>
      </c>
      <c r="H32" s="333">
        <v>877</v>
      </c>
      <c r="I32" s="42" t="s">
        <v>60</v>
      </c>
    </row>
    <row r="33" spans="2:9" ht="9.9499999999999993" customHeight="1" x14ac:dyDescent="0.2">
      <c r="B33" s="65"/>
      <c r="C33" s="336"/>
      <c r="D33" s="336"/>
      <c r="E33" s="334"/>
      <c r="F33" s="347"/>
      <c r="G33" s="336"/>
      <c r="H33" s="337">
        <f>SUM(H31:H32)</f>
        <v>1394</v>
      </c>
      <c r="I33" s="66"/>
    </row>
    <row r="34" spans="2:9" ht="18" customHeight="1" x14ac:dyDescent="0.2">
      <c r="B34" s="54" t="s">
        <v>221</v>
      </c>
      <c r="C34" s="333" t="s">
        <v>6</v>
      </c>
      <c r="D34" s="340" t="s">
        <v>185</v>
      </c>
      <c r="E34" s="338" t="s">
        <v>180</v>
      </c>
      <c r="F34" s="348">
        <v>46132.677083333336</v>
      </c>
      <c r="G34" s="340" t="s">
        <v>85</v>
      </c>
      <c r="H34" s="340">
        <v>6603</v>
      </c>
      <c r="I34" s="56" t="s">
        <v>60</v>
      </c>
    </row>
    <row r="35" spans="2:9" ht="18" customHeight="1" x14ac:dyDescent="0.2">
      <c r="B35" s="54"/>
      <c r="C35" s="333"/>
      <c r="D35" s="340"/>
      <c r="E35" s="338"/>
      <c r="F35" s="348"/>
      <c r="G35" s="340" t="s">
        <v>86</v>
      </c>
      <c r="H35" s="340">
        <v>501</v>
      </c>
      <c r="I35" s="56" t="s">
        <v>60</v>
      </c>
    </row>
    <row r="36" spans="2:9" ht="18" customHeight="1" x14ac:dyDescent="0.2">
      <c r="B36" s="54"/>
      <c r="C36" s="333"/>
      <c r="D36" s="340" t="s">
        <v>99</v>
      </c>
      <c r="E36" s="338"/>
      <c r="F36" s="348"/>
      <c r="G36" s="340" t="s">
        <v>85</v>
      </c>
      <c r="H36" s="340">
        <v>6921</v>
      </c>
      <c r="I36" s="56" t="s">
        <v>60</v>
      </c>
    </row>
    <row r="37" spans="2:9" ht="18" customHeight="1" x14ac:dyDescent="0.2">
      <c r="B37" s="54"/>
      <c r="C37" s="333"/>
      <c r="D37" s="340"/>
      <c r="E37" s="338"/>
      <c r="F37" s="348"/>
      <c r="G37" s="340" t="s">
        <v>86</v>
      </c>
      <c r="H37" s="340">
        <v>1000</v>
      </c>
      <c r="I37" s="56" t="s">
        <v>60</v>
      </c>
    </row>
    <row r="38" spans="2:9" ht="9.9499999999999993" customHeight="1" x14ac:dyDescent="0.2">
      <c r="B38" s="65"/>
      <c r="C38" s="336"/>
      <c r="D38" s="336"/>
      <c r="E38" s="334"/>
      <c r="F38" s="347"/>
      <c r="G38" s="336"/>
      <c r="H38" s="337">
        <f>SUM(H34:H37)</f>
        <v>15025</v>
      </c>
      <c r="I38" s="66"/>
    </row>
    <row r="39" spans="2:9" ht="18" customHeight="1" x14ac:dyDescent="0.2">
      <c r="B39" s="54" t="s">
        <v>222</v>
      </c>
      <c r="C39" s="340" t="s">
        <v>113</v>
      </c>
      <c r="D39" s="340" t="s">
        <v>5</v>
      </c>
      <c r="E39" s="338" t="s">
        <v>74</v>
      </c>
      <c r="F39" s="348">
        <v>46137.861111111109</v>
      </c>
      <c r="G39" s="340" t="s">
        <v>39</v>
      </c>
      <c r="H39" s="340">
        <v>25610</v>
      </c>
      <c r="I39" s="56" t="s">
        <v>115</v>
      </c>
    </row>
    <row r="40" spans="2:9" ht="9.9499999999999993" customHeight="1" x14ac:dyDescent="0.2">
      <c r="B40" s="65"/>
      <c r="C40" s="336"/>
      <c r="D40" s="336"/>
      <c r="E40" s="334"/>
      <c r="F40" s="347"/>
      <c r="G40" s="336"/>
      <c r="H40" s="337">
        <f t="shared" ref="H40" si="0">SUM(H39:H39)</f>
        <v>25610</v>
      </c>
      <c r="I40" s="66"/>
    </row>
    <row r="41" spans="2:9" ht="18" customHeight="1" x14ac:dyDescent="0.2">
      <c r="B41" s="41" t="s">
        <v>223</v>
      </c>
      <c r="C41" s="333" t="s">
        <v>6</v>
      </c>
      <c r="D41" s="333" t="s">
        <v>42</v>
      </c>
      <c r="E41" s="331" t="s">
        <v>125</v>
      </c>
      <c r="F41" s="346">
        <v>46139.958333333336</v>
      </c>
      <c r="G41" s="333" t="s">
        <v>45</v>
      </c>
      <c r="H41" s="333">
        <v>10000</v>
      </c>
      <c r="I41" s="42" t="s">
        <v>224</v>
      </c>
    </row>
    <row r="42" spans="2:9" ht="9.9499999999999993" customHeight="1" x14ac:dyDescent="0.2">
      <c r="B42" s="65"/>
      <c r="C42" s="336"/>
      <c r="D42" s="336"/>
      <c r="E42" s="334"/>
      <c r="F42" s="347"/>
      <c r="G42" s="336"/>
      <c r="H42" s="337">
        <f>SUM(H41:H41)</f>
        <v>10000</v>
      </c>
      <c r="I42" s="66"/>
    </row>
    <row r="43" spans="2:9" ht="18" customHeight="1" x14ac:dyDescent="0.2">
      <c r="B43" s="41" t="s">
        <v>225</v>
      </c>
      <c r="C43" s="333" t="s">
        <v>43</v>
      </c>
      <c r="D43" s="333" t="s">
        <v>185</v>
      </c>
      <c r="E43" s="331" t="s">
        <v>180</v>
      </c>
      <c r="F43" s="346">
        <v>46141.378472222219</v>
      </c>
      <c r="G43" s="333" t="s">
        <v>86</v>
      </c>
      <c r="H43" s="333">
        <v>3003</v>
      </c>
      <c r="I43" s="42" t="s">
        <v>60</v>
      </c>
    </row>
    <row r="44" spans="2:9" ht="18" customHeight="1" x14ac:dyDescent="0.2">
      <c r="B44" s="41"/>
      <c r="C44" s="333"/>
      <c r="D44" s="333" t="s">
        <v>116</v>
      </c>
      <c r="E44" s="331"/>
      <c r="F44" s="346"/>
      <c r="G44" s="333" t="s">
        <v>86</v>
      </c>
      <c r="H44" s="333">
        <v>4562</v>
      </c>
      <c r="I44" s="42" t="s">
        <v>60</v>
      </c>
    </row>
    <row r="45" spans="2:9" ht="9.9499999999999993" customHeight="1" x14ac:dyDescent="0.2">
      <c r="B45" s="65"/>
      <c r="C45" s="336"/>
      <c r="D45" s="336"/>
      <c r="E45" s="334"/>
      <c r="F45" s="347"/>
      <c r="G45" s="336"/>
      <c r="H45" s="337">
        <f>SUM(H43:H44)</f>
        <v>7565</v>
      </c>
      <c r="I45" s="66"/>
    </row>
    <row r="46" spans="2:9" ht="18" customHeight="1" x14ac:dyDescent="0.2">
      <c r="B46" s="41" t="s">
        <v>227</v>
      </c>
      <c r="C46" s="333" t="s">
        <v>43</v>
      </c>
      <c r="D46" s="333" t="s">
        <v>185</v>
      </c>
      <c r="E46" s="331" t="s">
        <v>180</v>
      </c>
      <c r="F46" s="346">
        <v>46141.510416666664</v>
      </c>
      <c r="G46" s="333" t="s">
        <v>85</v>
      </c>
      <c r="H46" s="333">
        <v>1712</v>
      </c>
      <c r="I46" s="42" t="s">
        <v>60</v>
      </c>
    </row>
    <row r="47" spans="2:9" ht="18" customHeight="1" x14ac:dyDescent="0.2">
      <c r="B47" s="41"/>
      <c r="C47" s="333"/>
      <c r="D47" s="333" t="s">
        <v>99</v>
      </c>
      <c r="E47" s="331"/>
      <c r="F47" s="346"/>
      <c r="G47" s="333" t="s">
        <v>85</v>
      </c>
      <c r="H47" s="333">
        <v>6028</v>
      </c>
      <c r="I47" s="42" t="s">
        <v>60</v>
      </c>
    </row>
    <row r="48" spans="2:9" ht="9.9499999999999993" customHeight="1" x14ac:dyDescent="0.2">
      <c r="B48" s="65"/>
      <c r="C48" s="336"/>
      <c r="D48" s="336"/>
      <c r="E48" s="334"/>
      <c r="F48" s="347"/>
      <c r="G48" s="336"/>
      <c r="H48" s="337">
        <f>SUM(H46:H47)</f>
        <v>7740</v>
      </c>
      <c r="I48" s="66"/>
    </row>
    <row r="49" spans="2:9" ht="18" customHeight="1" x14ac:dyDescent="0.2">
      <c r="B49" s="41" t="s">
        <v>229</v>
      </c>
      <c r="C49" s="333" t="s">
        <v>6</v>
      </c>
      <c r="D49" s="333" t="s">
        <v>5</v>
      </c>
      <c r="E49" s="331" t="s">
        <v>72</v>
      </c>
      <c r="F49" s="346">
        <v>46141.486111111109</v>
      </c>
      <c r="G49" s="333" t="s">
        <v>0</v>
      </c>
      <c r="H49" s="333">
        <v>23641</v>
      </c>
      <c r="I49" s="42" t="s">
        <v>115</v>
      </c>
    </row>
    <row r="50" spans="2:9" ht="9.9499999999999993" customHeight="1" thickBot="1" x14ac:dyDescent="0.25">
      <c r="B50" s="118"/>
      <c r="C50" s="67"/>
      <c r="D50" s="67"/>
      <c r="E50" s="68"/>
      <c r="F50" s="119"/>
      <c r="G50" s="67"/>
      <c r="H50" s="100">
        <f>SUM(H49:H49)</f>
        <v>23641</v>
      </c>
      <c r="I50" s="69"/>
    </row>
    <row r="51" spans="2:9" ht="18" customHeight="1" x14ac:dyDescent="0.2"/>
    <row r="52" spans="2:9" ht="9.9499999999999993" customHeight="1" x14ac:dyDescent="0.2"/>
    <row r="53" spans="2:9" ht="18" customHeight="1" x14ac:dyDescent="0.2"/>
    <row r="54" spans="2:9" ht="9.9499999999999993" customHeight="1" x14ac:dyDescent="0.2"/>
    <row r="55" spans="2:9" ht="18" customHeight="1" x14ac:dyDescent="0.2"/>
    <row r="56" spans="2:9" ht="18" customHeight="1" x14ac:dyDescent="0.2"/>
    <row r="57" spans="2:9" ht="9.9499999999999993" customHeight="1" x14ac:dyDescent="0.2"/>
    <row r="58" spans="2:9" ht="18" customHeight="1" x14ac:dyDescent="0.2"/>
    <row r="59" spans="2:9" ht="9.9499999999999993" customHeight="1" x14ac:dyDescent="0.2"/>
    <row r="60" spans="2:9" ht="18" customHeight="1" x14ac:dyDescent="0.2"/>
    <row r="61" spans="2:9" ht="9.9499999999999993" customHeight="1" x14ac:dyDescent="0.2"/>
    <row r="62" spans="2:9" ht="18" customHeight="1" x14ac:dyDescent="0.2"/>
    <row r="63" spans="2:9" ht="9.9499999999999993" customHeight="1" x14ac:dyDescent="0.2"/>
    <row r="64" spans="2:9" ht="18" customHeight="1" x14ac:dyDescent="0.2"/>
    <row r="65" ht="9.9499999999999993" customHeight="1" x14ac:dyDescent="0.2"/>
    <row r="66" ht="18" customHeight="1" x14ac:dyDescent="0.2"/>
    <row r="67" ht="9.9499999999999993" customHeight="1" x14ac:dyDescent="0.2"/>
    <row r="68" ht="18" customHeight="1" x14ac:dyDescent="0.2"/>
    <row r="69" ht="9.9499999999999993" customHeight="1" x14ac:dyDescent="0.2"/>
    <row r="70" ht="18" customHeight="1" x14ac:dyDescent="0.2"/>
    <row r="71" ht="9.9499999999999993" customHeight="1" x14ac:dyDescent="0.2"/>
    <row r="72" ht="18" customHeight="1" x14ac:dyDescent="0.2"/>
    <row r="73" ht="9.9499999999999993" customHeight="1" x14ac:dyDescent="0.2"/>
    <row r="74" ht="18" customHeight="1" x14ac:dyDescent="0.2"/>
    <row r="75" ht="9.9499999999999993" customHeight="1" x14ac:dyDescent="0.2"/>
    <row r="76" ht="18" customHeight="1" x14ac:dyDescent="0.2"/>
    <row r="77" ht="9.9499999999999993" customHeight="1" x14ac:dyDescent="0.2"/>
    <row r="78" ht="18" customHeight="1" x14ac:dyDescent="0.2"/>
    <row r="79" ht="9.9499999999999993" customHeight="1" x14ac:dyDescent="0.2"/>
    <row r="80" ht="18" customHeight="1" x14ac:dyDescent="0.2"/>
    <row r="81" ht="9.9499999999999993" customHeight="1" x14ac:dyDescent="0.2"/>
    <row r="82" ht="15" customHeight="1" x14ac:dyDescent="0.2"/>
    <row r="83" ht="9.9499999999999993" customHeight="1" x14ac:dyDescent="0.2"/>
    <row r="84" ht="15" customHeight="1" x14ac:dyDescent="0.2"/>
    <row r="85" ht="9.9499999999999993" customHeight="1" x14ac:dyDescent="0.2"/>
    <row r="86" ht="15" customHeight="1" x14ac:dyDescent="0.2"/>
    <row r="87" ht="9.9499999999999993" customHeight="1" x14ac:dyDescent="0.2"/>
    <row r="88" ht="15" customHeight="1" x14ac:dyDescent="0.2"/>
    <row r="89" ht="9.9499999999999993" customHeight="1" x14ac:dyDescent="0.2"/>
    <row r="90" ht="15" customHeight="1" x14ac:dyDescent="0.2"/>
    <row r="91" ht="9.9499999999999993" customHeight="1" x14ac:dyDescent="0.2"/>
    <row r="92" ht="15" customHeight="1" x14ac:dyDescent="0.2"/>
    <row r="93" ht="9.9499999999999993" customHeight="1" x14ac:dyDescent="0.2"/>
    <row r="94" ht="15" customHeight="1" x14ac:dyDescent="0.2"/>
    <row r="95" ht="9.9499999999999993" customHeight="1" x14ac:dyDescent="0.2"/>
    <row r="96" ht="15" customHeight="1" x14ac:dyDescent="0.2"/>
    <row r="97" ht="9.9499999999999993" customHeight="1" x14ac:dyDescent="0.2"/>
    <row r="98" ht="15" customHeight="1" x14ac:dyDescent="0.2"/>
    <row r="99" ht="9.9499999999999993" customHeight="1" x14ac:dyDescent="0.2"/>
    <row r="100" ht="15" customHeight="1" x14ac:dyDescent="0.2"/>
    <row r="101" ht="18" customHeight="1" x14ac:dyDescent="0.2"/>
    <row r="102" ht="15" customHeight="1" x14ac:dyDescent="0.2"/>
    <row r="103" ht="18" customHeight="1" x14ac:dyDescent="0.2"/>
    <row r="104" ht="15" customHeight="1" x14ac:dyDescent="0.2"/>
    <row r="105" ht="18" customHeight="1" x14ac:dyDescent="0.2"/>
    <row r="106" ht="15" customHeight="1" x14ac:dyDescent="0.2"/>
    <row r="107" ht="18" customHeight="1" x14ac:dyDescent="0.2"/>
    <row r="108" ht="15" customHeight="1" x14ac:dyDescent="0.2"/>
  </sheetData>
  <sheetProtection algorithmName="SHA-512" hashValue="pMt0P7zvn509aeqY0DIvYHwntggfF3DEwW4T88JFHF4A+f0Ux8s/DrBim5hkmylega/+Wms0VpjZ9I7bImKNBQ==" saltValue="WlRB/Me9IzJmgPNb66w/FQ==" spinCount="100000" sheet="1" formatCells="0" formatColumns="0" formatRows="0" insertColumns="0" insertRows="0" insertHyperlinks="0" deleteColumns="0" deleteRows="0" sort="0" autoFilter="0" pivotTables="0"/>
  <mergeCells count="2">
    <mergeCell ref="B5:I5"/>
    <mergeCell ref="B7:I7"/>
  </mergeCells>
  <phoneticPr fontId="10" type="noConversion"/>
  <printOptions horizontalCentered="1"/>
  <pageMargins left="0" right="0" top="0" bottom="0" header="0" footer="0"/>
  <pageSetup paperSize="9" scale="70" orientation="portrait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3:Z91"/>
  <sheetViews>
    <sheetView showGridLines="0" showRowColHeaders="0" zoomScale="150" zoomScaleNormal="150" zoomScalePageLayoutView="120" workbookViewId="0"/>
  </sheetViews>
  <sheetFormatPr baseColWidth="10" defaultRowHeight="12.75" x14ac:dyDescent="0.2"/>
  <cols>
    <col min="1" max="1" width="5.5703125" customWidth="1"/>
    <col min="2" max="2" width="25.42578125" customWidth="1"/>
    <col min="3" max="3" width="8" customWidth="1"/>
    <col min="4" max="4" width="7.28515625" customWidth="1"/>
    <col min="5" max="5" width="6.140625" customWidth="1"/>
    <col min="6" max="6" width="4.85546875" customWidth="1"/>
    <col min="7" max="7" width="11" customWidth="1"/>
    <col min="8" max="8" width="6.7109375" customWidth="1"/>
    <col min="9" max="9" width="18.42578125" customWidth="1"/>
    <col min="10" max="10" width="10.42578125" customWidth="1"/>
    <col min="11" max="11" width="11" customWidth="1"/>
    <col min="12" max="12" width="7.28515625" customWidth="1"/>
    <col min="13" max="13" width="11.140625" customWidth="1"/>
    <col min="14" max="14" width="7.28515625" hidden="1" customWidth="1"/>
    <col min="15" max="15" width="11.140625" hidden="1" customWidth="1"/>
    <col min="16" max="16" width="7.28515625" hidden="1" customWidth="1"/>
    <col min="17" max="17" width="12" hidden="1" customWidth="1"/>
    <col min="18" max="19" width="12" customWidth="1"/>
    <col min="20" max="20" width="10.85546875" customWidth="1"/>
    <col min="21" max="21" width="7.28515625" hidden="1" customWidth="1"/>
    <col min="22" max="22" width="0" hidden="1" customWidth="1"/>
    <col min="23" max="23" width="14.140625" hidden="1" customWidth="1"/>
    <col min="24" max="24" width="7.28515625" customWidth="1"/>
    <col min="25" max="25" width="11.42578125" customWidth="1"/>
    <col min="26" max="26" width="14.140625" customWidth="1"/>
  </cols>
  <sheetData>
    <row r="3" spans="1:26" ht="12" customHeight="1" x14ac:dyDescent="0.2">
      <c r="F3" t="s">
        <v>59</v>
      </c>
    </row>
    <row r="4" spans="1:26" ht="12" customHeight="1" x14ac:dyDescent="0.2"/>
    <row r="5" spans="1:26" ht="12.95" customHeight="1" x14ac:dyDescent="0.2">
      <c r="B5" s="1"/>
      <c r="C5" s="304" t="s">
        <v>90</v>
      </c>
      <c r="D5" s="304"/>
      <c r="E5" s="304"/>
      <c r="F5" s="304"/>
      <c r="G5" s="304"/>
      <c r="H5" s="304"/>
      <c r="I5" s="304"/>
      <c r="J5" s="304"/>
      <c r="K5" s="304"/>
      <c r="L5" s="304"/>
      <c r="M5" s="304"/>
      <c r="N5" s="304"/>
      <c r="O5" s="304"/>
      <c r="P5" s="304"/>
      <c r="Q5" s="304"/>
      <c r="R5" s="21"/>
      <c r="S5" s="21"/>
    </row>
    <row r="6" spans="1:26" ht="9.9499999999999993" customHeight="1" x14ac:dyDescent="0.25">
      <c r="B6" s="1"/>
      <c r="C6" s="15"/>
      <c r="D6" s="7"/>
      <c r="E6" s="5"/>
      <c r="F6" s="5"/>
      <c r="G6" s="5"/>
      <c r="H6" s="5"/>
      <c r="I6" s="5"/>
      <c r="V6" s="12"/>
      <c r="W6" s="12"/>
    </row>
    <row r="7" spans="1:26" ht="12.95" customHeight="1" x14ac:dyDescent="0.2">
      <c r="B7" s="1"/>
      <c r="C7" s="304" t="s">
        <v>189</v>
      </c>
      <c r="D7" s="304"/>
      <c r="E7" s="304"/>
      <c r="F7" s="304"/>
      <c r="G7" s="304"/>
      <c r="H7" s="304"/>
      <c r="I7" s="304"/>
      <c r="J7" s="304"/>
      <c r="K7" s="304"/>
      <c r="L7" s="304"/>
      <c r="M7" s="304"/>
      <c r="N7" s="304"/>
      <c r="O7" s="304"/>
      <c r="P7" s="304"/>
      <c r="Q7" s="304"/>
      <c r="R7" s="21"/>
      <c r="S7" s="21"/>
      <c r="T7" s="12"/>
      <c r="U7" s="12"/>
      <c r="V7" s="12"/>
      <c r="W7" s="12"/>
    </row>
    <row r="8" spans="1:26" ht="9.9499999999999993" customHeight="1" x14ac:dyDescent="0.2">
      <c r="B8" s="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12"/>
      <c r="U8" s="12"/>
      <c r="V8" s="12"/>
      <c r="W8" s="12"/>
    </row>
    <row r="9" spans="1:26" ht="9.9499999999999993" customHeight="1" thickBot="1" x14ac:dyDescent="0.25">
      <c r="B9" s="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12"/>
      <c r="U9" s="12"/>
      <c r="V9" s="12"/>
      <c r="W9" s="12"/>
    </row>
    <row r="10" spans="1:26" ht="15.95" customHeight="1" thickBot="1" x14ac:dyDescent="0.25">
      <c r="A10" s="138" t="s">
        <v>63</v>
      </c>
      <c r="B10" s="255" t="s">
        <v>23</v>
      </c>
      <c r="C10" s="139" t="s">
        <v>24</v>
      </c>
      <c r="D10" s="80" t="s">
        <v>25</v>
      </c>
      <c r="E10" s="80" t="s">
        <v>26</v>
      </c>
      <c r="F10" s="80" t="s">
        <v>27</v>
      </c>
      <c r="G10" s="80" t="s">
        <v>28</v>
      </c>
      <c r="H10" s="80" t="s">
        <v>29</v>
      </c>
      <c r="I10" s="80" t="s">
        <v>30</v>
      </c>
      <c r="J10" s="140" t="s">
        <v>31</v>
      </c>
      <c r="K10" s="80" t="s">
        <v>40</v>
      </c>
      <c r="L10" s="80" t="s">
        <v>33</v>
      </c>
      <c r="M10" s="80" t="s">
        <v>32</v>
      </c>
      <c r="N10" s="80" t="s">
        <v>33</v>
      </c>
      <c r="O10" s="80" t="s">
        <v>34</v>
      </c>
      <c r="P10" s="80" t="s">
        <v>35</v>
      </c>
      <c r="Q10" s="80" t="s">
        <v>33</v>
      </c>
      <c r="R10" s="80" t="s">
        <v>33</v>
      </c>
      <c r="S10" s="80" t="s">
        <v>34</v>
      </c>
      <c r="T10" s="80" t="s">
        <v>35</v>
      </c>
      <c r="U10" s="80" t="s">
        <v>33</v>
      </c>
      <c r="V10" s="80" t="s">
        <v>36</v>
      </c>
      <c r="W10" s="80" t="s">
        <v>37</v>
      </c>
      <c r="X10" s="80" t="s">
        <v>33</v>
      </c>
      <c r="Y10" s="80" t="s">
        <v>36</v>
      </c>
      <c r="Z10" s="85" t="s">
        <v>83</v>
      </c>
    </row>
    <row r="11" spans="1:26" ht="15" customHeight="1" x14ac:dyDescent="0.2">
      <c r="A11" s="258">
        <v>1</v>
      </c>
      <c r="B11" s="256" t="s">
        <v>206</v>
      </c>
      <c r="C11" s="164">
        <v>229</v>
      </c>
      <c r="D11" s="165">
        <v>32.26</v>
      </c>
      <c r="E11" s="166">
        <v>20.350000000000001</v>
      </c>
      <c r="F11" s="167" t="s">
        <v>65</v>
      </c>
      <c r="G11" s="168">
        <v>31.04</v>
      </c>
      <c r="H11" s="167">
        <v>27187</v>
      </c>
      <c r="I11" s="167" t="s">
        <v>60</v>
      </c>
      <c r="J11" s="169">
        <v>42.09</v>
      </c>
      <c r="K11" s="170">
        <v>46101</v>
      </c>
      <c r="L11" s="165">
        <v>11</v>
      </c>
      <c r="M11" s="170">
        <v>46106</v>
      </c>
      <c r="N11" s="167"/>
      <c r="O11" s="167"/>
      <c r="P11" s="167"/>
      <c r="Q11" s="167"/>
      <c r="R11" s="165">
        <v>21.24</v>
      </c>
      <c r="S11" s="165">
        <v>130.19999999999999</v>
      </c>
      <c r="T11" s="170">
        <v>46113</v>
      </c>
      <c r="U11" s="167"/>
      <c r="V11" s="167"/>
      <c r="W11" s="167"/>
      <c r="X11" s="165">
        <v>11.45</v>
      </c>
      <c r="Y11" s="171">
        <v>158.19999999999999</v>
      </c>
      <c r="Z11" s="172">
        <v>288.39999999999998</v>
      </c>
    </row>
    <row r="12" spans="1:26" ht="15" customHeight="1" x14ac:dyDescent="0.2">
      <c r="A12" s="162">
        <v>2</v>
      </c>
      <c r="B12" s="257" t="s">
        <v>207</v>
      </c>
      <c r="C12" s="173">
        <v>225</v>
      </c>
      <c r="D12" s="174">
        <v>32.200000000000003</v>
      </c>
      <c r="E12" s="175">
        <v>18.3</v>
      </c>
      <c r="F12" s="176" t="s">
        <v>65</v>
      </c>
      <c r="G12" s="177">
        <v>33.01</v>
      </c>
      <c r="H12" s="176">
        <v>22997</v>
      </c>
      <c r="I12" s="176" t="s">
        <v>60</v>
      </c>
      <c r="J12" s="178">
        <v>41.11</v>
      </c>
      <c r="K12" s="179">
        <v>46111</v>
      </c>
      <c r="L12" s="174">
        <v>15</v>
      </c>
      <c r="M12" s="179">
        <v>46114</v>
      </c>
      <c r="N12" s="176"/>
      <c r="O12" s="176"/>
      <c r="P12" s="176"/>
      <c r="Q12" s="176"/>
      <c r="R12" s="174">
        <v>9.3000000000000007</v>
      </c>
      <c r="S12" s="174">
        <v>66.3</v>
      </c>
      <c r="T12" s="179">
        <v>46119</v>
      </c>
      <c r="U12" s="176"/>
      <c r="V12" s="176"/>
      <c r="W12" s="176"/>
      <c r="X12" s="174">
        <v>6.15</v>
      </c>
      <c r="Y12" s="180">
        <v>116.4</v>
      </c>
      <c r="Z12" s="181">
        <v>183.1</v>
      </c>
    </row>
    <row r="13" spans="1:26" ht="15" customHeight="1" x14ac:dyDescent="0.2">
      <c r="A13" s="162">
        <v>3</v>
      </c>
      <c r="B13" s="257" t="s">
        <v>230</v>
      </c>
      <c r="C13" s="173">
        <v>229</v>
      </c>
      <c r="D13" s="174">
        <v>32.26</v>
      </c>
      <c r="E13" s="175">
        <v>20.25</v>
      </c>
      <c r="F13" s="176" t="s">
        <v>65</v>
      </c>
      <c r="G13" s="175">
        <v>33.1</v>
      </c>
      <c r="H13" s="176">
        <v>27857</v>
      </c>
      <c r="I13" s="176" t="s">
        <v>60</v>
      </c>
      <c r="J13" s="178">
        <v>44</v>
      </c>
      <c r="K13" s="179">
        <v>46109</v>
      </c>
      <c r="L13" s="174">
        <v>15</v>
      </c>
      <c r="M13" s="179">
        <v>46113</v>
      </c>
      <c r="N13" s="176"/>
      <c r="O13" s="176"/>
      <c r="P13" s="176"/>
      <c r="Q13" s="176"/>
      <c r="R13" s="174">
        <v>14.42</v>
      </c>
      <c r="S13" s="174">
        <v>95.4</v>
      </c>
      <c r="T13" s="179">
        <v>46119</v>
      </c>
      <c r="U13" s="176"/>
      <c r="V13" s="176"/>
      <c r="W13" s="176"/>
      <c r="X13" s="174">
        <v>7.15</v>
      </c>
      <c r="Y13" s="180">
        <v>136.30000000000001</v>
      </c>
      <c r="Z13" s="181">
        <v>232.1</v>
      </c>
    </row>
    <row r="14" spans="1:26" ht="15" customHeight="1" x14ac:dyDescent="0.2">
      <c r="A14" s="162">
        <v>4</v>
      </c>
      <c r="B14" s="257" t="s">
        <v>209</v>
      </c>
      <c r="C14" s="173">
        <v>199.9</v>
      </c>
      <c r="D14" s="174">
        <v>32.26</v>
      </c>
      <c r="E14" s="175">
        <v>19.3</v>
      </c>
      <c r="F14" s="176" t="s">
        <v>108</v>
      </c>
      <c r="G14" s="175">
        <v>16.11</v>
      </c>
      <c r="H14" s="176">
        <v>19471</v>
      </c>
      <c r="I14" s="182" t="s">
        <v>60</v>
      </c>
      <c r="J14" s="178">
        <v>41.1</v>
      </c>
      <c r="K14" s="179">
        <v>46105</v>
      </c>
      <c r="L14" s="174">
        <v>17.510000000000002</v>
      </c>
      <c r="M14" s="179">
        <v>46109</v>
      </c>
      <c r="N14" s="176"/>
      <c r="O14" s="176"/>
      <c r="P14" s="176"/>
      <c r="Q14" s="176"/>
      <c r="R14" s="174">
        <v>18.38</v>
      </c>
      <c r="S14" s="174">
        <v>96.4</v>
      </c>
      <c r="T14" s="179">
        <v>46119</v>
      </c>
      <c r="U14" s="176"/>
      <c r="V14" s="176"/>
      <c r="W14" s="176"/>
      <c r="X14" s="174">
        <v>8.0500000000000007</v>
      </c>
      <c r="Y14" s="180">
        <v>229.2</v>
      </c>
      <c r="Z14" s="181">
        <v>326.10000000000002</v>
      </c>
    </row>
    <row r="15" spans="1:26" ht="15" customHeight="1" x14ac:dyDescent="0.2">
      <c r="A15" s="162">
        <v>5</v>
      </c>
      <c r="B15" s="257" t="s">
        <v>212</v>
      </c>
      <c r="C15" s="173">
        <v>228.99</v>
      </c>
      <c r="D15" s="174">
        <v>32.26</v>
      </c>
      <c r="E15" s="175">
        <v>20.149999999999999</v>
      </c>
      <c r="F15" s="176" t="s">
        <v>65</v>
      </c>
      <c r="G15" s="175">
        <v>32.06</v>
      </c>
      <c r="H15" s="176">
        <v>27708</v>
      </c>
      <c r="I15" s="176" t="s">
        <v>60</v>
      </c>
      <c r="J15" s="178">
        <v>43.06</v>
      </c>
      <c r="K15" s="179">
        <v>46110</v>
      </c>
      <c r="L15" s="174">
        <v>15.42</v>
      </c>
      <c r="M15" s="179">
        <v>46119</v>
      </c>
      <c r="N15" s="176"/>
      <c r="O15" s="176"/>
      <c r="P15" s="176"/>
      <c r="Q15" s="176"/>
      <c r="R15" s="174">
        <v>10.119999999999999</v>
      </c>
      <c r="S15" s="174">
        <v>210.3</v>
      </c>
      <c r="T15" s="179">
        <v>46122</v>
      </c>
      <c r="U15" s="176"/>
      <c r="V15" s="176"/>
      <c r="W15" s="176"/>
      <c r="X15" s="174">
        <v>13.1</v>
      </c>
      <c r="Y15" s="180">
        <v>74.5</v>
      </c>
      <c r="Z15" s="181">
        <v>285.2</v>
      </c>
    </row>
    <row r="16" spans="1:26" ht="15" customHeight="1" x14ac:dyDescent="0.2">
      <c r="A16" s="162">
        <v>6</v>
      </c>
      <c r="B16" s="257" t="s">
        <v>213</v>
      </c>
      <c r="C16" s="173">
        <v>224.94</v>
      </c>
      <c r="D16" s="174">
        <v>32.26</v>
      </c>
      <c r="E16" s="175">
        <v>19.5</v>
      </c>
      <c r="F16" s="176" t="s">
        <v>108</v>
      </c>
      <c r="G16" s="175">
        <v>12.02</v>
      </c>
      <c r="H16" s="176">
        <v>25724</v>
      </c>
      <c r="I16" s="176" t="s">
        <v>231</v>
      </c>
      <c r="J16" s="178">
        <v>28.06</v>
      </c>
      <c r="K16" s="179">
        <v>46106</v>
      </c>
      <c r="L16" s="174">
        <v>14.12</v>
      </c>
      <c r="M16" s="179">
        <v>46112</v>
      </c>
      <c r="N16" s="176"/>
      <c r="O16" s="176"/>
      <c r="P16" s="176"/>
      <c r="Q16" s="176"/>
      <c r="R16" s="174">
        <v>1.36</v>
      </c>
      <c r="S16" s="174">
        <v>131.19999999999999</v>
      </c>
      <c r="T16" s="179">
        <v>46122</v>
      </c>
      <c r="U16" s="176"/>
      <c r="V16" s="176"/>
      <c r="W16" s="176"/>
      <c r="X16" s="174">
        <v>17.45</v>
      </c>
      <c r="Y16" s="180">
        <v>256</v>
      </c>
      <c r="Z16" s="181">
        <v>387.3</v>
      </c>
    </row>
    <row r="17" spans="1:26" ht="15" customHeight="1" x14ac:dyDescent="0.2">
      <c r="A17" s="162">
        <v>7</v>
      </c>
      <c r="B17" s="257" t="s">
        <v>217</v>
      </c>
      <c r="C17" s="173">
        <v>179.99</v>
      </c>
      <c r="D17" s="174">
        <v>28.2</v>
      </c>
      <c r="E17" s="175">
        <v>14.3</v>
      </c>
      <c r="F17" s="176" t="s">
        <v>108</v>
      </c>
      <c r="G17" s="175">
        <v>30.06</v>
      </c>
      <c r="H17" s="176">
        <v>11419</v>
      </c>
      <c r="I17" s="176" t="s">
        <v>232</v>
      </c>
      <c r="J17" s="178">
        <v>21.06</v>
      </c>
      <c r="K17" s="179">
        <v>46118</v>
      </c>
      <c r="L17" s="174">
        <v>19</v>
      </c>
      <c r="M17" s="179">
        <v>46119</v>
      </c>
      <c r="N17" s="176"/>
      <c r="O17" s="176"/>
      <c r="P17" s="176"/>
      <c r="Q17" s="176"/>
      <c r="R17" s="174">
        <v>14.36</v>
      </c>
      <c r="S17" s="174">
        <v>19.3</v>
      </c>
      <c r="T17" s="179">
        <v>46123</v>
      </c>
      <c r="U17" s="176"/>
      <c r="V17" s="176"/>
      <c r="W17" s="176"/>
      <c r="X17" s="174">
        <v>15.25</v>
      </c>
      <c r="Y17" s="180">
        <v>96.4</v>
      </c>
      <c r="Z17" s="181">
        <v>116.2</v>
      </c>
    </row>
    <row r="18" spans="1:26" ht="15" customHeight="1" x14ac:dyDescent="0.2">
      <c r="A18" s="162">
        <v>8</v>
      </c>
      <c r="B18" s="257" t="s">
        <v>218</v>
      </c>
      <c r="C18" s="173">
        <v>183.22</v>
      </c>
      <c r="D18" s="174">
        <v>32.200000000000003</v>
      </c>
      <c r="E18" s="175">
        <v>18.8</v>
      </c>
      <c r="F18" s="176" t="s">
        <v>65</v>
      </c>
      <c r="G18" s="175">
        <v>40</v>
      </c>
      <c r="H18" s="176">
        <v>12086</v>
      </c>
      <c r="I18" s="176" t="s">
        <v>232</v>
      </c>
      <c r="J18" s="178">
        <v>37.07</v>
      </c>
      <c r="K18" s="179">
        <v>46114</v>
      </c>
      <c r="L18" s="174">
        <v>23</v>
      </c>
      <c r="M18" s="179">
        <v>46122</v>
      </c>
      <c r="N18" s="176"/>
      <c r="O18" s="176"/>
      <c r="P18" s="176"/>
      <c r="Q18" s="176"/>
      <c r="R18" s="174">
        <v>20.239999999999998</v>
      </c>
      <c r="S18" s="174">
        <v>189.2</v>
      </c>
      <c r="T18" s="179">
        <v>46124</v>
      </c>
      <c r="U18" s="176"/>
      <c r="V18" s="176"/>
      <c r="W18" s="176"/>
      <c r="X18" s="174">
        <v>2.5</v>
      </c>
      <c r="Y18" s="180">
        <v>30.2</v>
      </c>
      <c r="Z18" s="181">
        <v>219.5</v>
      </c>
    </row>
    <row r="19" spans="1:26" ht="15" customHeight="1" x14ac:dyDescent="0.2">
      <c r="A19" s="162">
        <v>9</v>
      </c>
      <c r="B19" s="257" t="s">
        <v>220</v>
      </c>
      <c r="C19" s="173">
        <v>147</v>
      </c>
      <c r="D19" s="174">
        <v>22.8</v>
      </c>
      <c r="E19" s="175">
        <v>11.55</v>
      </c>
      <c r="F19" s="176" t="s">
        <v>65</v>
      </c>
      <c r="G19" s="175">
        <v>20.04</v>
      </c>
      <c r="H19" s="176">
        <v>4494</v>
      </c>
      <c r="I19" s="176" t="s">
        <v>122</v>
      </c>
      <c r="J19" s="178">
        <v>17.04</v>
      </c>
      <c r="K19" s="179">
        <v>46125</v>
      </c>
      <c r="L19" s="174">
        <v>8.3000000000000007</v>
      </c>
      <c r="M19" s="179">
        <v>46125</v>
      </c>
      <c r="N19" s="176"/>
      <c r="O19" s="176"/>
      <c r="P19" s="176"/>
      <c r="Q19" s="176"/>
      <c r="R19" s="174">
        <v>19.37</v>
      </c>
      <c r="S19" s="174">
        <v>11</v>
      </c>
      <c r="T19" s="179">
        <v>46129</v>
      </c>
      <c r="U19" s="176"/>
      <c r="V19" s="176"/>
      <c r="W19" s="176"/>
      <c r="X19" s="174">
        <v>20.149999999999999</v>
      </c>
      <c r="Y19" s="180">
        <v>96.3</v>
      </c>
      <c r="Z19" s="181">
        <v>107.4</v>
      </c>
    </row>
    <row r="20" spans="1:26" ht="15" customHeight="1" x14ac:dyDescent="0.2">
      <c r="A20" s="162">
        <v>10</v>
      </c>
      <c r="B20" s="257" t="s">
        <v>221</v>
      </c>
      <c r="C20" s="173">
        <v>199.99</v>
      </c>
      <c r="D20" s="174">
        <v>32.25</v>
      </c>
      <c r="E20" s="175">
        <v>18.5</v>
      </c>
      <c r="F20" s="176" t="s">
        <v>65</v>
      </c>
      <c r="G20" s="175">
        <v>26.06</v>
      </c>
      <c r="H20" s="176">
        <v>19663</v>
      </c>
      <c r="I20" s="176" t="s">
        <v>137</v>
      </c>
      <c r="J20" s="178">
        <v>22.04</v>
      </c>
      <c r="K20" s="179">
        <v>46109</v>
      </c>
      <c r="L20" s="174">
        <v>7</v>
      </c>
      <c r="M20" s="179">
        <v>46109</v>
      </c>
      <c r="N20" s="176"/>
      <c r="O20" s="176"/>
      <c r="P20" s="176"/>
      <c r="Q20" s="176"/>
      <c r="R20" s="174">
        <v>13.2</v>
      </c>
      <c r="S20" s="174">
        <v>6.2</v>
      </c>
      <c r="T20" s="179">
        <v>46132</v>
      </c>
      <c r="U20" s="176"/>
      <c r="V20" s="176"/>
      <c r="W20" s="176"/>
      <c r="X20" s="174">
        <v>18.5</v>
      </c>
      <c r="Y20" s="180">
        <v>557.29999999999995</v>
      </c>
      <c r="Z20" s="181">
        <v>563.5</v>
      </c>
    </row>
    <row r="21" spans="1:26" ht="15" customHeight="1" x14ac:dyDescent="0.2">
      <c r="A21" s="162">
        <v>11</v>
      </c>
      <c r="B21" s="257" t="s">
        <v>222</v>
      </c>
      <c r="C21" s="173">
        <v>228.95</v>
      </c>
      <c r="D21" s="174">
        <v>35</v>
      </c>
      <c r="E21" s="175">
        <v>19.899999999999999</v>
      </c>
      <c r="F21" s="176" t="s">
        <v>65</v>
      </c>
      <c r="G21" s="175">
        <v>27.1</v>
      </c>
      <c r="H21" s="176">
        <v>28895</v>
      </c>
      <c r="I21" s="176" t="s">
        <v>60</v>
      </c>
      <c r="J21" s="178">
        <v>42.05</v>
      </c>
      <c r="K21" s="179">
        <v>46114</v>
      </c>
      <c r="L21" s="174">
        <v>4.12</v>
      </c>
      <c r="M21" s="179">
        <v>46124</v>
      </c>
      <c r="N21" s="176"/>
      <c r="O21" s="176"/>
      <c r="P21" s="176"/>
      <c r="Q21" s="176"/>
      <c r="R21" s="174">
        <v>4.3600000000000003</v>
      </c>
      <c r="S21" s="174">
        <v>240.2</v>
      </c>
      <c r="T21" s="179">
        <v>46137</v>
      </c>
      <c r="U21" s="176"/>
      <c r="V21" s="176"/>
      <c r="W21" s="176"/>
      <c r="X21" s="174">
        <v>23.45</v>
      </c>
      <c r="Y21" s="180">
        <v>331</v>
      </c>
      <c r="Z21" s="181">
        <v>571.29999999999995</v>
      </c>
    </row>
    <row r="22" spans="1:26" ht="15" customHeight="1" x14ac:dyDescent="0.2">
      <c r="A22" s="162">
        <v>12</v>
      </c>
      <c r="B22" s="257" t="s">
        <v>223</v>
      </c>
      <c r="C22" s="173">
        <v>145.26</v>
      </c>
      <c r="D22" s="174">
        <v>24.2</v>
      </c>
      <c r="E22" s="175">
        <v>13.2</v>
      </c>
      <c r="F22" s="176" t="s">
        <v>108</v>
      </c>
      <c r="G22" s="175">
        <v>16.02</v>
      </c>
      <c r="H22" s="176">
        <v>6273</v>
      </c>
      <c r="I22" s="176" t="s">
        <v>233</v>
      </c>
      <c r="J22" s="178">
        <v>22.07</v>
      </c>
      <c r="K22" s="179">
        <v>46137</v>
      </c>
      <c r="L22" s="174">
        <v>18.48</v>
      </c>
      <c r="M22" s="179">
        <v>46137</v>
      </c>
      <c r="N22" s="176"/>
      <c r="O22" s="176"/>
      <c r="P22" s="176"/>
      <c r="Q22" s="176"/>
      <c r="R22" s="174">
        <v>20.239999999999998</v>
      </c>
      <c r="S22" s="174">
        <v>1.3</v>
      </c>
      <c r="T22" s="179">
        <v>46140</v>
      </c>
      <c r="U22" s="176"/>
      <c r="V22" s="176"/>
      <c r="W22" s="176"/>
      <c r="X22" s="174">
        <v>11.2</v>
      </c>
      <c r="Y22" s="180">
        <v>62.5</v>
      </c>
      <c r="Z22" s="181">
        <v>64.3</v>
      </c>
    </row>
    <row r="23" spans="1:26" ht="15" customHeight="1" x14ac:dyDescent="0.2">
      <c r="A23" s="162">
        <v>13</v>
      </c>
      <c r="B23" s="257" t="s">
        <v>225</v>
      </c>
      <c r="C23" s="173">
        <v>179.97</v>
      </c>
      <c r="D23" s="174">
        <v>29.8</v>
      </c>
      <c r="E23" s="175">
        <v>15</v>
      </c>
      <c r="F23" s="176" t="s">
        <v>65</v>
      </c>
      <c r="G23" s="175">
        <v>32.090000000000003</v>
      </c>
      <c r="H23" s="176">
        <v>12134</v>
      </c>
      <c r="I23" s="176" t="s">
        <v>234</v>
      </c>
      <c r="J23" s="178">
        <v>26</v>
      </c>
      <c r="K23" s="179">
        <v>46130</v>
      </c>
      <c r="L23" s="174">
        <v>18.45</v>
      </c>
      <c r="M23" s="179">
        <v>46136</v>
      </c>
      <c r="N23" s="176"/>
      <c r="O23" s="176"/>
      <c r="P23" s="176"/>
      <c r="Q23" s="176"/>
      <c r="R23" s="174">
        <v>19.399999999999999</v>
      </c>
      <c r="S23" s="174">
        <v>144.5</v>
      </c>
      <c r="T23" s="179">
        <v>46142</v>
      </c>
      <c r="U23" s="176"/>
      <c r="V23" s="176"/>
      <c r="W23" s="176"/>
      <c r="X23" s="174">
        <v>12</v>
      </c>
      <c r="Y23" s="180">
        <v>136.19999999999999</v>
      </c>
      <c r="Z23" s="181">
        <v>281.10000000000002</v>
      </c>
    </row>
    <row r="24" spans="1:26" ht="15" customHeight="1" x14ac:dyDescent="0.2">
      <c r="A24" s="162">
        <v>14</v>
      </c>
      <c r="B24" s="257" t="s">
        <v>227</v>
      </c>
      <c r="C24" s="173">
        <v>189.98</v>
      </c>
      <c r="D24" s="174">
        <v>23.7</v>
      </c>
      <c r="E24" s="175">
        <v>14.6</v>
      </c>
      <c r="F24" s="176" t="s">
        <v>65</v>
      </c>
      <c r="G24" s="175">
        <v>20</v>
      </c>
      <c r="H24" s="176">
        <v>11046</v>
      </c>
      <c r="I24" s="176" t="s">
        <v>234</v>
      </c>
      <c r="J24" s="178">
        <v>13.1</v>
      </c>
      <c r="K24" s="179">
        <v>46126</v>
      </c>
      <c r="L24" s="174">
        <v>21.45</v>
      </c>
      <c r="M24" s="179">
        <v>46129</v>
      </c>
      <c r="N24" s="176"/>
      <c r="O24" s="176"/>
      <c r="P24" s="176"/>
      <c r="Q24" s="176"/>
      <c r="R24" s="174">
        <v>22.4</v>
      </c>
      <c r="S24" s="174">
        <v>72.5</v>
      </c>
      <c r="T24" s="179">
        <v>46142</v>
      </c>
      <c r="U24" s="176"/>
      <c r="V24" s="176"/>
      <c r="W24" s="176"/>
      <c r="X24" s="174">
        <v>12.55</v>
      </c>
      <c r="Y24" s="180">
        <v>302.10000000000002</v>
      </c>
      <c r="Z24" s="181">
        <v>375.1</v>
      </c>
    </row>
    <row r="25" spans="1:26" ht="15" customHeight="1" x14ac:dyDescent="0.2">
      <c r="A25" s="162">
        <v>15</v>
      </c>
      <c r="B25" s="257" t="s">
        <v>229</v>
      </c>
      <c r="C25" s="173">
        <v>225</v>
      </c>
      <c r="D25" s="174">
        <v>32.26</v>
      </c>
      <c r="E25" s="175">
        <v>19.39</v>
      </c>
      <c r="F25" s="176" t="s">
        <v>65</v>
      </c>
      <c r="G25" s="175">
        <v>32.07</v>
      </c>
      <c r="H25" s="176">
        <v>25653</v>
      </c>
      <c r="I25" s="176" t="s">
        <v>60</v>
      </c>
      <c r="J25" s="178">
        <v>43.05</v>
      </c>
      <c r="K25" s="179">
        <v>46114</v>
      </c>
      <c r="L25" s="174">
        <v>22.48</v>
      </c>
      <c r="M25" s="179">
        <v>46119</v>
      </c>
      <c r="N25" s="176"/>
      <c r="O25" s="176"/>
      <c r="P25" s="176"/>
      <c r="Q25" s="176"/>
      <c r="R25" s="174">
        <v>11.06</v>
      </c>
      <c r="S25" s="174">
        <v>108.1</v>
      </c>
      <c r="T25" s="179">
        <v>46142</v>
      </c>
      <c r="U25" s="176"/>
      <c r="V25" s="176"/>
      <c r="W25" s="176"/>
      <c r="X25" s="174">
        <v>14.15</v>
      </c>
      <c r="Y25" s="180">
        <v>555</v>
      </c>
      <c r="Z25" s="181">
        <v>663.2</v>
      </c>
    </row>
    <row r="26" spans="1:26" ht="15.95" customHeight="1" thickBot="1" x14ac:dyDescent="0.3">
      <c r="B26" s="183"/>
      <c r="C26" s="205">
        <f>AVERAGE(C11:C25)</f>
        <v>201.0793333333333</v>
      </c>
      <c r="D26" s="204"/>
      <c r="E26" s="204"/>
      <c r="F26" s="204"/>
      <c r="G26" s="208">
        <f>AVERAGE(G11:G25)</f>
        <v>26.718666666666667</v>
      </c>
      <c r="H26" s="204"/>
      <c r="I26" s="204"/>
      <c r="J26" s="208">
        <f>AVERAGE(J11:J25)</f>
        <v>32.193333333333342</v>
      </c>
      <c r="K26" s="204"/>
      <c r="L26" s="204"/>
      <c r="M26" s="204"/>
      <c r="N26" s="206"/>
      <c r="O26" s="203"/>
      <c r="P26" s="203"/>
      <c r="Q26" s="207"/>
      <c r="R26" s="205">
        <f>AVERAGE(R11:R25)</f>
        <v>14.63</v>
      </c>
      <c r="S26" s="204"/>
      <c r="T26" s="204"/>
      <c r="U26" s="204"/>
      <c r="V26" s="204"/>
      <c r="W26" s="204"/>
      <c r="X26" s="204"/>
      <c r="Y26" s="209">
        <f>AVERAGE(Y11:Y25)</f>
        <v>209.17333333333332</v>
      </c>
      <c r="Z26" s="204"/>
    </row>
    <row r="27" spans="1:26" ht="11.1" customHeight="1" x14ac:dyDescent="0.25">
      <c r="B27" s="183"/>
      <c r="C27" s="183"/>
      <c r="D27" s="183"/>
      <c r="E27" s="183"/>
      <c r="F27" s="183"/>
      <c r="G27" s="183"/>
      <c r="H27" s="183"/>
      <c r="I27" s="183"/>
      <c r="J27" s="183"/>
      <c r="K27" s="183"/>
      <c r="L27" s="183"/>
      <c r="M27" s="183"/>
      <c r="N27" s="183"/>
      <c r="O27" s="183"/>
      <c r="P27" s="183"/>
      <c r="Q27" s="183"/>
      <c r="R27" s="183"/>
      <c r="S27" s="183"/>
      <c r="T27" s="183"/>
      <c r="U27" s="183"/>
      <c r="V27" s="183"/>
      <c r="W27" s="183"/>
      <c r="X27" s="183"/>
      <c r="Y27" s="183"/>
      <c r="Z27" s="183"/>
    </row>
    <row r="28" spans="1:26" ht="11.1" customHeight="1" x14ac:dyDescent="0.25">
      <c r="B28" s="183"/>
      <c r="C28" s="183"/>
      <c r="D28" s="183"/>
      <c r="E28" s="183"/>
      <c r="F28" s="183"/>
      <c r="G28" s="183"/>
      <c r="H28" s="183"/>
      <c r="I28" s="183"/>
      <c r="J28" s="183"/>
      <c r="K28" s="183"/>
      <c r="L28" s="183"/>
      <c r="M28" s="183"/>
      <c r="N28" s="183"/>
      <c r="O28" s="183"/>
      <c r="P28" s="183"/>
      <c r="Q28" s="183"/>
      <c r="R28" s="183"/>
      <c r="S28" s="183"/>
      <c r="T28" s="183"/>
      <c r="U28" s="183"/>
      <c r="V28" s="183"/>
      <c r="W28" s="183"/>
      <c r="X28" s="183"/>
      <c r="Y28" s="183"/>
      <c r="Z28" s="183"/>
    </row>
    <row r="29" spans="1:26" ht="11.1" customHeight="1" x14ac:dyDescent="0.25">
      <c r="B29" s="183"/>
      <c r="C29" s="183"/>
      <c r="D29" s="183"/>
      <c r="E29" s="183"/>
      <c r="F29" s="183"/>
      <c r="G29" s="183"/>
      <c r="H29" s="183"/>
      <c r="I29" s="183"/>
      <c r="J29" s="183"/>
      <c r="K29" s="183"/>
      <c r="L29" s="183"/>
      <c r="M29" s="183"/>
      <c r="N29" s="183"/>
      <c r="O29" s="183"/>
      <c r="P29" s="183"/>
      <c r="Q29" s="183"/>
      <c r="R29" s="183"/>
      <c r="S29" s="183"/>
      <c r="T29" s="183"/>
      <c r="U29" s="183"/>
      <c r="V29" s="183"/>
      <c r="W29" s="183"/>
      <c r="X29" s="183"/>
      <c r="Y29" s="183"/>
      <c r="Z29" s="183"/>
    </row>
    <row r="30" spans="1:26" ht="11.1" customHeight="1" thickBot="1" x14ac:dyDescent="0.3">
      <c r="B30" s="183"/>
      <c r="C30" s="184"/>
      <c r="D30" s="185"/>
      <c r="E30" s="185"/>
      <c r="F30" s="185"/>
      <c r="G30" s="186"/>
      <c r="H30" s="185"/>
      <c r="I30" s="185"/>
      <c r="J30" s="186"/>
      <c r="K30" s="185"/>
      <c r="L30" s="185"/>
      <c r="M30" s="185"/>
      <c r="N30" s="185"/>
      <c r="O30" s="185"/>
      <c r="P30" s="185"/>
      <c r="Q30" s="185"/>
      <c r="R30" s="185"/>
      <c r="S30" s="184"/>
      <c r="T30" s="185"/>
      <c r="U30" s="185"/>
      <c r="V30" s="185"/>
      <c r="W30" s="185"/>
      <c r="X30" s="185"/>
      <c r="Y30" s="184"/>
      <c r="Z30" s="183"/>
    </row>
    <row r="31" spans="1:26" ht="14.1" customHeight="1" x14ac:dyDescent="0.25">
      <c r="B31" s="183"/>
      <c r="C31" s="184"/>
      <c r="D31" s="185"/>
      <c r="E31" s="185"/>
      <c r="F31" s="185"/>
      <c r="G31" s="183"/>
      <c r="H31" s="187"/>
      <c r="I31" s="188" t="s">
        <v>50</v>
      </c>
      <c r="J31" s="188"/>
      <c r="K31" s="189"/>
      <c r="L31" s="189"/>
      <c r="M31" s="190">
        <v>229841</v>
      </c>
      <c r="N31" s="191"/>
      <c r="O31" s="183"/>
      <c r="P31" s="183"/>
      <c r="Q31" s="183"/>
      <c r="R31" s="183"/>
      <c r="S31" s="184"/>
      <c r="T31" s="185"/>
      <c r="U31" s="185"/>
      <c r="V31" s="185"/>
      <c r="W31" s="185"/>
      <c r="X31" s="185"/>
      <c r="Y31" s="184"/>
      <c r="Z31" s="183"/>
    </row>
    <row r="32" spans="1:26" ht="14.1" customHeight="1" x14ac:dyDescent="0.25">
      <c r="B32" s="183"/>
      <c r="C32" s="184"/>
      <c r="D32" s="185"/>
      <c r="E32" s="185"/>
      <c r="F32" s="185"/>
      <c r="G32" s="183"/>
      <c r="H32" s="192"/>
      <c r="I32" s="193" t="s">
        <v>53</v>
      </c>
      <c r="J32" s="193"/>
      <c r="K32" s="194"/>
      <c r="L32" s="194"/>
      <c r="M32" s="195">
        <v>48812</v>
      </c>
      <c r="N32" s="191"/>
      <c r="O32" s="183"/>
      <c r="P32" s="183"/>
      <c r="Q32" s="183"/>
      <c r="R32" s="183"/>
      <c r="S32" s="184"/>
      <c r="T32" s="185"/>
      <c r="U32" s="185"/>
      <c r="V32" s="185"/>
      <c r="W32" s="185"/>
      <c r="X32" s="185"/>
      <c r="Y32" s="184"/>
      <c r="Z32" s="183"/>
    </row>
    <row r="33" spans="2:26" ht="14.1" customHeight="1" x14ac:dyDescent="0.25">
      <c r="B33" s="183"/>
      <c r="C33" s="184"/>
      <c r="D33" s="185"/>
      <c r="E33" s="185"/>
      <c r="F33" s="185"/>
      <c r="G33" s="183"/>
      <c r="H33" s="192"/>
      <c r="I33" s="193" t="s">
        <v>51</v>
      </c>
      <c r="J33" s="193"/>
      <c r="K33" s="194"/>
      <c r="L33" s="194"/>
      <c r="M33" s="196">
        <v>201.08</v>
      </c>
      <c r="N33" s="191"/>
      <c r="O33" s="183"/>
      <c r="P33" s="183"/>
      <c r="Q33" s="183"/>
      <c r="R33" s="183"/>
      <c r="S33" s="184"/>
      <c r="T33" s="185"/>
      <c r="U33" s="185"/>
      <c r="V33" s="185"/>
      <c r="W33" s="185"/>
      <c r="X33" s="185"/>
      <c r="Y33" s="184"/>
      <c r="Z33" s="183"/>
    </row>
    <row r="34" spans="2:26" ht="14.1" customHeight="1" x14ac:dyDescent="0.25">
      <c r="B34" s="183"/>
      <c r="C34" s="184"/>
      <c r="D34" s="185"/>
      <c r="E34" s="185"/>
      <c r="F34" s="185"/>
      <c r="G34" s="183"/>
      <c r="H34" s="307" t="s">
        <v>105</v>
      </c>
      <c r="I34" s="308"/>
      <c r="J34" s="308"/>
      <c r="K34" s="194"/>
      <c r="L34" s="194"/>
      <c r="M34" s="197">
        <v>26.72</v>
      </c>
      <c r="N34" s="191"/>
      <c r="O34" s="183"/>
      <c r="P34" s="183"/>
      <c r="Q34" s="183"/>
      <c r="R34" s="183"/>
      <c r="S34" s="184"/>
      <c r="T34" s="185"/>
      <c r="U34" s="185"/>
      <c r="V34" s="185"/>
      <c r="W34" s="185"/>
      <c r="X34" s="185"/>
      <c r="Y34" s="184"/>
      <c r="Z34" s="183"/>
    </row>
    <row r="35" spans="2:26" ht="14.1" customHeight="1" x14ac:dyDescent="0.25">
      <c r="B35" s="183"/>
      <c r="C35" s="184"/>
      <c r="D35" s="185"/>
      <c r="E35" s="185"/>
      <c r="F35" s="185"/>
      <c r="G35" s="183"/>
      <c r="H35" s="307" t="s">
        <v>52</v>
      </c>
      <c r="I35" s="308"/>
      <c r="J35" s="308"/>
      <c r="K35" s="194"/>
      <c r="L35" s="194"/>
      <c r="M35" s="197">
        <v>32.19</v>
      </c>
      <c r="N35" s="191"/>
      <c r="O35" s="183"/>
      <c r="P35" s="183"/>
      <c r="Q35" s="183"/>
      <c r="R35" s="183"/>
      <c r="S35" s="184"/>
      <c r="T35" s="185"/>
      <c r="U35" s="185"/>
      <c r="V35" s="185"/>
      <c r="W35" s="185"/>
      <c r="X35" s="185"/>
      <c r="Y35" s="184"/>
      <c r="Z35" s="183"/>
    </row>
    <row r="36" spans="2:26" ht="14.1" customHeight="1" x14ac:dyDescent="0.25">
      <c r="B36" s="183"/>
      <c r="C36" s="184"/>
      <c r="D36" s="185"/>
      <c r="E36" s="185"/>
      <c r="F36" s="185"/>
      <c r="G36" s="183"/>
      <c r="H36" s="307" t="s">
        <v>81</v>
      </c>
      <c r="I36" s="308"/>
      <c r="J36" s="308"/>
      <c r="K36" s="194"/>
      <c r="L36" s="194"/>
      <c r="M36" s="196">
        <v>14.63</v>
      </c>
      <c r="N36" s="191"/>
      <c r="O36" s="183"/>
      <c r="P36" s="183"/>
      <c r="Q36" s="183"/>
      <c r="R36" s="183"/>
      <c r="S36" s="184"/>
      <c r="T36" s="185"/>
      <c r="U36" s="185"/>
      <c r="V36" s="185"/>
      <c r="W36" s="185"/>
      <c r="X36" s="185"/>
      <c r="Y36" s="184"/>
      <c r="Z36" s="183"/>
    </row>
    <row r="37" spans="2:26" ht="14.1" customHeight="1" thickBot="1" x14ac:dyDescent="0.3">
      <c r="B37" s="183"/>
      <c r="C37" s="184"/>
      <c r="D37" s="185"/>
      <c r="E37" s="185"/>
      <c r="F37" s="185"/>
      <c r="G37" s="198"/>
      <c r="H37" s="309" t="s">
        <v>82</v>
      </c>
      <c r="I37" s="310"/>
      <c r="J37" s="310"/>
      <c r="K37" s="199"/>
      <c r="L37" s="199"/>
      <c r="M37" s="200">
        <v>209.17</v>
      </c>
      <c r="N37" s="201"/>
      <c r="O37" s="202"/>
      <c r="P37" s="183"/>
      <c r="Q37" s="183"/>
      <c r="R37" s="183"/>
      <c r="S37" s="184"/>
      <c r="T37" s="185"/>
      <c r="U37" s="185"/>
      <c r="V37" s="185"/>
      <c r="W37" s="185"/>
      <c r="X37" s="185"/>
      <c r="Y37" s="184"/>
      <c r="Z37" s="183"/>
    </row>
    <row r="38" spans="2:26" ht="9.9499999999999993" customHeight="1" x14ac:dyDescent="0.25">
      <c r="B38" s="183"/>
      <c r="C38" s="184"/>
      <c r="D38" s="185"/>
      <c r="E38" s="185"/>
      <c r="F38" s="185"/>
      <c r="G38" s="183"/>
      <c r="H38" s="183"/>
      <c r="I38" s="183"/>
      <c r="J38" s="183"/>
      <c r="K38" s="183"/>
      <c r="L38" s="183"/>
      <c r="M38" s="183"/>
      <c r="N38" s="183"/>
      <c r="O38" s="183"/>
      <c r="P38" s="183"/>
      <c r="Q38" s="183"/>
      <c r="R38" s="183"/>
      <c r="S38" s="184"/>
      <c r="T38" s="185"/>
      <c r="U38" s="185"/>
      <c r="V38" s="185"/>
      <c r="W38" s="185"/>
      <c r="X38" s="185"/>
      <c r="Y38" s="184"/>
      <c r="Z38" s="183"/>
    </row>
    <row r="39" spans="2:26" ht="15" customHeight="1" x14ac:dyDescent="0.2"/>
    <row r="40" spans="2:26" ht="15" customHeight="1" x14ac:dyDescent="0.2"/>
    <row r="41" spans="2:26" ht="15" customHeight="1" x14ac:dyDescent="0.2"/>
    <row r="42" spans="2:26" ht="15" customHeight="1" x14ac:dyDescent="0.2"/>
    <row r="43" spans="2:26" ht="15" customHeight="1" x14ac:dyDescent="0.2"/>
    <row r="44" spans="2:26" ht="15" customHeight="1" x14ac:dyDescent="0.2"/>
    <row r="45" spans="2:26" ht="15" customHeight="1" x14ac:dyDescent="0.2"/>
    <row r="46" spans="2:26" ht="15" customHeight="1" x14ac:dyDescent="0.2"/>
    <row r="47" spans="2:26" ht="15" customHeight="1" x14ac:dyDescent="0.2"/>
    <row r="48" spans="2:26" ht="15" customHeight="1" x14ac:dyDescent="0.2"/>
    <row r="49" ht="17.100000000000001" customHeight="1" x14ac:dyDescent="0.2"/>
    <row r="50" ht="17.100000000000001" customHeight="1" x14ac:dyDescent="0.2"/>
    <row r="51" ht="17.100000000000001" customHeight="1" x14ac:dyDescent="0.2"/>
    <row r="52" ht="17.100000000000001" customHeight="1" x14ac:dyDescent="0.2"/>
    <row r="53" ht="17.100000000000001" customHeight="1" x14ac:dyDescent="0.2"/>
    <row r="54" ht="17.100000000000001" customHeight="1" x14ac:dyDescent="0.2"/>
    <row r="55" ht="17.100000000000001" customHeight="1" x14ac:dyDescent="0.2"/>
    <row r="56" ht="18" customHeight="1" x14ac:dyDescent="0.2"/>
    <row r="57" ht="18" customHeight="1" x14ac:dyDescent="0.2"/>
    <row r="58" ht="17.100000000000001" customHeight="1" x14ac:dyDescent="0.2"/>
    <row r="70" ht="20.100000000000001" customHeight="1" x14ac:dyDescent="0.2"/>
    <row r="71" ht="17.100000000000001" customHeight="1" x14ac:dyDescent="0.2"/>
    <row r="72" ht="17.100000000000001" customHeight="1" x14ac:dyDescent="0.2"/>
    <row r="73" ht="17.100000000000001" customHeight="1" x14ac:dyDescent="0.2"/>
    <row r="74" ht="17.100000000000001" customHeight="1" x14ac:dyDescent="0.2"/>
    <row r="75" ht="17.100000000000001" customHeight="1" x14ac:dyDescent="0.2"/>
    <row r="76" ht="17.100000000000001" customHeight="1" x14ac:dyDescent="0.2"/>
    <row r="77" ht="17.100000000000001" customHeight="1" x14ac:dyDescent="0.2"/>
    <row r="78" ht="17.100000000000001" customHeight="1" x14ac:dyDescent="0.2"/>
    <row r="79" ht="17.100000000000001" customHeight="1" x14ac:dyDescent="0.2"/>
    <row r="80" ht="17.100000000000001" customHeight="1" x14ac:dyDescent="0.2"/>
    <row r="81" ht="17.100000000000001" customHeight="1" x14ac:dyDescent="0.2"/>
    <row r="84" ht="17.100000000000001" customHeight="1" x14ac:dyDescent="0.2"/>
    <row r="85" ht="17.100000000000001" customHeight="1" x14ac:dyDescent="0.2"/>
    <row r="86" ht="17.100000000000001" customHeight="1" x14ac:dyDescent="0.2"/>
    <row r="87" ht="17.100000000000001" customHeight="1" x14ac:dyDescent="0.2"/>
    <row r="88" ht="17.100000000000001" customHeight="1" x14ac:dyDescent="0.2"/>
    <row r="89" ht="17.100000000000001" customHeight="1" x14ac:dyDescent="0.2"/>
    <row r="90" ht="17.100000000000001" customHeight="1" x14ac:dyDescent="0.2"/>
    <row r="91" ht="17.100000000000001" customHeight="1" x14ac:dyDescent="0.2"/>
  </sheetData>
  <sheetProtection algorithmName="SHA-512" hashValue="M6sLhNau/tX7qqo43g3BI1ZiyIa4cU6HwERWQU1ab7Kh3K9L73Nc8cbf4ap3FaNhdhxVBCZDK5o8FVZaHHOSrg==" saltValue="79kUYdsv1G/MY9TDxTit5Q==" spinCount="100000" sheet="1" formatCells="0" formatColumns="0" formatRows="0" insertColumns="0" insertRows="0" insertHyperlinks="0" deleteColumns="0" deleteRows="0" sort="0" autoFilter="0" pivotTables="0"/>
  <mergeCells count="6">
    <mergeCell ref="H36:J36"/>
    <mergeCell ref="H37:J37"/>
    <mergeCell ref="C5:Q5"/>
    <mergeCell ref="C7:Q7"/>
    <mergeCell ref="H34:J34"/>
    <mergeCell ref="H35:J35"/>
  </mergeCells>
  <phoneticPr fontId="10" type="noConversion"/>
  <printOptions horizontalCentered="1"/>
  <pageMargins left="0.39370078740157483" right="0.39370078740157483" top="0.39370078740157483" bottom="0.39370078740157483" header="0" footer="0"/>
  <pageSetup paperSize="9" scale="70" orientation="landscape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6:Q28"/>
  <sheetViews>
    <sheetView showGridLines="0" showRowColHeaders="0" zoomScale="150" zoomScaleNormal="150" workbookViewId="0"/>
  </sheetViews>
  <sheetFormatPr baseColWidth="10" defaultRowHeight="12.75" x14ac:dyDescent="0.2"/>
  <cols>
    <col min="3" max="3" width="10.28515625" customWidth="1"/>
    <col min="5" max="5" width="13.5703125" customWidth="1"/>
  </cols>
  <sheetData>
    <row r="6" spans="1:17" ht="14.25" x14ac:dyDescent="0.2">
      <c r="A6" s="304" t="s">
        <v>132</v>
      </c>
      <c r="B6" s="304"/>
      <c r="C6" s="304"/>
      <c r="D6" s="304"/>
      <c r="E6" s="304"/>
      <c r="F6" s="304"/>
      <c r="G6" s="304"/>
      <c r="H6" s="304"/>
      <c r="I6" s="304"/>
      <c r="J6" s="57"/>
      <c r="K6" s="57"/>
      <c r="L6" s="57"/>
    </row>
    <row r="7" spans="1:17" ht="12" customHeight="1" x14ac:dyDescent="0.2">
      <c r="A7" s="14"/>
      <c r="B7" s="14"/>
      <c r="C7" s="14"/>
      <c r="D7" s="311"/>
      <c r="E7" s="311"/>
      <c r="F7" s="311"/>
      <c r="G7" s="311"/>
      <c r="H7" s="2"/>
    </row>
    <row r="8" spans="1:17" ht="14.25" x14ac:dyDescent="0.2">
      <c r="A8" s="304" t="s">
        <v>190</v>
      </c>
      <c r="B8" s="304"/>
      <c r="C8" s="304"/>
      <c r="D8" s="304"/>
      <c r="E8" s="304"/>
      <c r="F8" s="304"/>
      <c r="G8" s="304"/>
      <c r="H8" s="304"/>
      <c r="I8" s="304"/>
      <c r="J8" s="57"/>
      <c r="K8" s="57"/>
      <c r="L8" s="57"/>
    </row>
    <row r="9" spans="1:17" ht="13.5" thickBot="1" x14ac:dyDescent="0.25"/>
    <row r="10" spans="1:17" x14ac:dyDescent="0.2">
      <c r="D10" s="211" t="s">
        <v>13</v>
      </c>
      <c r="E10" s="212" t="s">
        <v>4</v>
      </c>
    </row>
    <row r="11" spans="1:17" ht="15" customHeight="1" x14ac:dyDescent="0.2">
      <c r="D11" s="98">
        <v>1</v>
      </c>
      <c r="E11" s="213">
        <v>66744</v>
      </c>
      <c r="P11" s="61"/>
    </row>
    <row r="12" spans="1:17" ht="15" customHeight="1" x14ac:dyDescent="0.2">
      <c r="D12" s="217" t="s">
        <v>73</v>
      </c>
      <c r="E12" s="213">
        <v>74410</v>
      </c>
      <c r="Q12" s="58"/>
    </row>
    <row r="13" spans="1:17" ht="15" customHeight="1" x14ac:dyDescent="0.2">
      <c r="D13" s="217" t="s">
        <v>72</v>
      </c>
      <c r="E13" s="213">
        <v>71883</v>
      </c>
    </row>
    <row r="14" spans="1:17" ht="15" customHeight="1" x14ac:dyDescent="0.2">
      <c r="D14" s="98">
        <v>6</v>
      </c>
      <c r="E14" s="213">
        <v>23498</v>
      </c>
      <c r="P14" s="58"/>
    </row>
    <row r="15" spans="1:17" ht="15" customHeight="1" x14ac:dyDescent="0.2">
      <c r="D15" s="98">
        <v>10</v>
      </c>
      <c r="E15" s="213">
        <v>17775</v>
      </c>
    </row>
    <row r="16" spans="1:17" ht="15" customHeight="1" x14ac:dyDescent="0.2">
      <c r="D16" s="98">
        <v>12</v>
      </c>
      <c r="E16" s="213">
        <v>24343</v>
      </c>
      <c r="O16" s="58"/>
    </row>
    <row r="17" spans="1:14" ht="13.5" thickBot="1" x14ac:dyDescent="0.25">
      <c r="D17" s="214" t="s">
        <v>9</v>
      </c>
      <c r="E17" s="215">
        <f>SUM(E11:E16)</f>
        <v>278653</v>
      </c>
    </row>
    <row r="19" spans="1:14" x14ac:dyDescent="0.2">
      <c r="C19" s="28" t="s">
        <v>59</v>
      </c>
      <c r="N19" s="216"/>
    </row>
    <row r="21" spans="1:14" x14ac:dyDescent="0.2">
      <c r="A21" s="3"/>
      <c r="B21" s="3"/>
      <c r="H21" s="3"/>
    </row>
    <row r="28" spans="1:14" x14ac:dyDescent="0.2">
      <c r="H28" s="12"/>
    </row>
  </sheetData>
  <sheetProtection algorithmName="SHA-512" hashValue="xsrDF3DuDh37pfW8tDAtLdvlaMG4p53nElPMz/al3hEehzEOesacVFG+6SmV3zfhTtxN+NaMXOe/nojGeEemZQ==" saltValue="X7E6zHd3URhKZMPpbh1OGA==" spinCount="100000" sheet="1" formatCells="0" formatColumns="0" formatRows="0" insertColumns="0" insertRows="0" insertHyperlinks="0" deleteColumns="0" deleteRows="0" sort="0" autoFilter="0" pivotTables="0"/>
  <sortState xmlns:xlrd2="http://schemas.microsoft.com/office/spreadsheetml/2017/richdata2" ref="D11:E16">
    <sortCondition descending="1" ref="E11:E16"/>
  </sortState>
  <mergeCells count="3">
    <mergeCell ref="D7:G7"/>
    <mergeCell ref="A6:I6"/>
    <mergeCell ref="A8:I8"/>
  </mergeCells>
  <pageMargins left="0.7" right="0.7" top="0.75" bottom="0.75" header="0.3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V40"/>
  <sheetViews>
    <sheetView showGridLines="0" showRowColHeaders="0" zoomScale="150" zoomScaleNormal="150" workbookViewId="0"/>
  </sheetViews>
  <sheetFormatPr baseColWidth="10" defaultRowHeight="12.75" x14ac:dyDescent="0.2"/>
  <cols>
    <col min="1" max="1" width="33.5703125" customWidth="1"/>
    <col min="2" max="2" width="9.42578125" customWidth="1"/>
    <col min="3" max="3" width="10.42578125" customWidth="1"/>
    <col min="4" max="4" width="12.42578125" customWidth="1"/>
    <col min="5" max="7" width="10.28515625" customWidth="1"/>
    <col min="8" max="8" width="9.7109375" customWidth="1"/>
    <col min="9" max="9" width="9.140625" customWidth="1"/>
    <col min="10" max="11" width="9.85546875" customWidth="1"/>
    <col min="12" max="13" width="10.42578125" customWidth="1"/>
    <col min="14" max="14" width="13.140625" customWidth="1"/>
    <col min="15" max="15" width="14.140625" customWidth="1"/>
    <col min="16" max="16" width="10" customWidth="1"/>
    <col min="17" max="17" width="10.140625" customWidth="1"/>
    <col min="18" max="18" width="14.140625" customWidth="1"/>
  </cols>
  <sheetData>
    <row r="1" spans="1:22" ht="12.75" customHeight="1" x14ac:dyDescent="0.2"/>
    <row r="2" spans="1:22" ht="12.75" customHeight="1" x14ac:dyDescent="0.2"/>
    <row r="3" spans="1:22" ht="12.75" customHeight="1" x14ac:dyDescent="0.2"/>
    <row r="4" spans="1:22" ht="12.75" customHeight="1" x14ac:dyDescent="0.2">
      <c r="A4" s="304" t="s">
        <v>10</v>
      </c>
      <c r="B4" s="304"/>
      <c r="C4" s="304"/>
      <c r="D4" s="304"/>
      <c r="E4" s="304"/>
      <c r="F4" s="304"/>
      <c r="G4" s="304"/>
      <c r="H4" s="304"/>
      <c r="I4" s="304"/>
      <c r="J4" s="304"/>
      <c r="K4" s="304"/>
      <c r="L4" s="304"/>
      <c r="M4" s="304"/>
      <c r="N4" s="304"/>
      <c r="O4" s="304"/>
      <c r="P4" s="304"/>
      <c r="Q4" s="304"/>
      <c r="R4" s="304"/>
    </row>
    <row r="5" spans="1:22" ht="12.75" customHeight="1" x14ac:dyDescent="0.25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</row>
    <row r="6" spans="1:22" ht="12.75" customHeight="1" x14ac:dyDescent="0.2">
      <c r="A6" s="304" t="s">
        <v>91</v>
      </c>
      <c r="B6" s="304"/>
      <c r="C6" s="304"/>
      <c r="D6" s="304"/>
      <c r="E6" s="304"/>
      <c r="F6" s="304"/>
      <c r="G6" s="304"/>
      <c r="H6" s="304"/>
      <c r="I6" s="304"/>
      <c r="J6" s="304"/>
      <c r="K6" s="304"/>
      <c r="L6" s="304"/>
      <c r="M6" s="304"/>
      <c r="N6" s="304"/>
      <c r="O6" s="304"/>
      <c r="P6" s="304"/>
      <c r="Q6" s="304"/>
      <c r="R6" s="304"/>
    </row>
    <row r="7" spans="1:22" ht="12.75" customHeight="1" x14ac:dyDescent="0.25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</row>
    <row r="8" spans="1:22" ht="12.75" customHeight="1" x14ac:dyDescent="0.2">
      <c r="A8" s="304" t="s">
        <v>192</v>
      </c>
      <c r="B8" s="304"/>
      <c r="C8" s="304"/>
      <c r="D8" s="304"/>
      <c r="E8" s="304"/>
      <c r="F8" s="304"/>
      <c r="G8" s="304"/>
      <c r="H8" s="304"/>
      <c r="I8" s="304"/>
      <c r="J8" s="304"/>
      <c r="K8" s="304"/>
      <c r="L8" s="304"/>
      <c r="M8" s="304"/>
      <c r="N8" s="304"/>
      <c r="O8" s="304"/>
      <c r="P8" s="304"/>
      <c r="Q8" s="304"/>
      <c r="R8" s="304"/>
    </row>
    <row r="9" spans="1:22" ht="12.75" customHeight="1" x14ac:dyDescent="0.2">
      <c r="A9" s="21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</row>
    <row r="10" spans="1:22" ht="12.75" customHeight="1" x14ac:dyDescent="0.2">
      <c r="A10" s="21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</row>
    <row r="11" spans="1:22" ht="12.75" customHeight="1" thickBot="1" x14ac:dyDescent="0.25"/>
    <row r="12" spans="1:22" ht="21.75" thickBot="1" x14ac:dyDescent="0.25">
      <c r="A12" s="82" t="s">
        <v>8</v>
      </c>
      <c r="B12" s="38" t="s">
        <v>92</v>
      </c>
      <c r="C12" s="38" t="s">
        <v>7</v>
      </c>
      <c r="D12" s="38" t="s">
        <v>71</v>
      </c>
      <c r="E12" s="38" t="s">
        <v>45</v>
      </c>
      <c r="F12" s="38" t="s">
        <v>98</v>
      </c>
      <c r="G12" s="38" t="s">
        <v>46</v>
      </c>
      <c r="H12" s="38" t="s">
        <v>47</v>
      </c>
      <c r="I12" s="38" t="s">
        <v>38</v>
      </c>
      <c r="J12" s="38" t="s">
        <v>44</v>
      </c>
      <c r="K12" s="38" t="s">
        <v>41</v>
      </c>
      <c r="L12" s="38" t="s">
        <v>133</v>
      </c>
      <c r="M12" s="38" t="s">
        <v>48</v>
      </c>
      <c r="N12" s="38" t="s">
        <v>96</v>
      </c>
      <c r="O12" s="38" t="s">
        <v>66</v>
      </c>
      <c r="P12" s="38" t="s">
        <v>49</v>
      </c>
      <c r="Q12" s="132" t="s">
        <v>119</v>
      </c>
      <c r="R12" s="38" t="s">
        <v>39</v>
      </c>
      <c r="S12" s="38" t="s">
        <v>0</v>
      </c>
      <c r="T12" s="38" t="s">
        <v>75</v>
      </c>
      <c r="U12" s="83" t="s">
        <v>67</v>
      </c>
      <c r="V12" s="81" t="s">
        <v>9</v>
      </c>
    </row>
    <row r="13" spans="1:22" ht="15.95" customHeight="1" x14ac:dyDescent="0.2">
      <c r="A13" s="75" t="s">
        <v>80</v>
      </c>
      <c r="B13" s="143">
        <v>0</v>
      </c>
      <c r="C13" s="43">
        <v>0</v>
      </c>
      <c r="D13" s="43">
        <v>219643</v>
      </c>
      <c r="E13" s="43">
        <v>67684</v>
      </c>
      <c r="F13" s="43">
        <v>47799</v>
      </c>
      <c r="G13" s="43">
        <v>0</v>
      </c>
      <c r="H13" s="43">
        <v>0</v>
      </c>
      <c r="I13" s="43">
        <v>0</v>
      </c>
      <c r="J13" s="43">
        <v>0</v>
      </c>
      <c r="K13" s="43">
        <v>0</v>
      </c>
      <c r="L13" s="43">
        <v>0</v>
      </c>
      <c r="M13" s="43">
        <v>0</v>
      </c>
      <c r="N13" s="43">
        <v>0</v>
      </c>
      <c r="O13" s="43">
        <v>0</v>
      </c>
      <c r="P13" s="43">
        <v>0</v>
      </c>
      <c r="Q13" s="43">
        <v>0</v>
      </c>
      <c r="R13" s="43">
        <v>101637</v>
      </c>
      <c r="S13" s="43">
        <v>233349</v>
      </c>
      <c r="T13" s="43">
        <v>0</v>
      </c>
      <c r="U13" s="44">
        <v>0</v>
      </c>
      <c r="V13" s="230">
        <f>SUM(B13:U13)</f>
        <v>670112</v>
      </c>
    </row>
    <row r="14" spans="1:22" ht="15.95" customHeight="1" x14ac:dyDescent="0.2">
      <c r="A14" s="75" t="s">
        <v>123</v>
      </c>
      <c r="B14" s="143">
        <v>0</v>
      </c>
      <c r="C14" s="43">
        <v>0</v>
      </c>
      <c r="D14" s="43">
        <v>109686</v>
      </c>
      <c r="E14" s="43">
        <v>0</v>
      </c>
      <c r="F14" s="43">
        <v>0</v>
      </c>
      <c r="G14" s="43">
        <v>0</v>
      </c>
      <c r="H14" s="43">
        <v>0</v>
      </c>
      <c r="I14" s="43">
        <v>0</v>
      </c>
      <c r="J14" s="43">
        <v>0</v>
      </c>
      <c r="K14" s="43">
        <v>0</v>
      </c>
      <c r="L14" s="43">
        <v>0</v>
      </c>
      <c r="M14" s="43">
        <v>0</v>
      </c>
      <c r="N14" s="43">
        <v>0</v>
      </c>
      <c r="O14" s="43">
        <v>0</v>
      </c>
      <c r="P14" s="43">
        <v>0</v>
      </c>
      <c r="Q14" s="43">
        <v>0</v>
      </c>
      <c r="R14" s="43">
        <v>102018</v>
      </c>
      <c r="S14" s="43">
        <v>275210</v>
      </c>
      <c r="T14" s="43">
        <v>30323</v>
      </c>
      <c r="U14" s="44">
        <v>0</v>
      </c>
      <c r="V14" s="230">
        <f>SUM(B14:U14)</f>
        <v>517237</v>
      </c>
    </row>
    <row r="15" spans="1:22" ht="15.95" customHeight="1" x14ac:dyDescent="0.2">
      <c r="A15" s="75" t="s">
        <v>103</v>
      </c>
      <c r="B15" s="143">
        <v>0</v>
      </c>
      <c r="C15" s="43">
        <v>20000</v>
      </c>
      <c r="D15" s="43">
        <v>146900</v>
      </c>
      <c r="E15" s="43">
        <v>1564</v>
      </c>
      <c r="F15" s="43">
        <v>0</v>
      </c>
      <c r="G15" s="43">
        <v>0</v>
      </c>
      <c r="H15" s="43">
        <v>0</v>
      </c>
      <c r="I15" s="43">
        <v>0</v>
      </c>
      <c r="J15" s="43">
        <v>0</v>
      </c>
      <c r="K15" s="43">
        <v>0</v>
      </c>
      <c r="L15" s="43">
        <v>0</v>
      </c>
      <c r="M15" s="43">
        <v>0</v>
      </c>
      <c r="N15" s="43">
        <v>0</v>
      </c>
      <c r="O15" s="43">
        <v>0</v>
      </c>
      <c r="P15" s="43">
        <v>0</v>
      </c>
      <c r="Q15" s="43">
        <v>0</v>
      </c>
      <c r="R15" s="43">
        <v>100972</v>
      </c>
      <c r="S15" s="43">
        <v>111636</v>
      </c>
      <c r="T15" s="43">
        <v>0</v>
      </c>
      <c r="U15" s="44">
        <v>0</v>
      </c>
      <c r="V15" s="230">
        <f>SUM(B15:U15)</f>
        <v>381072</v>
      </c>
    </row>
    <row r="16" spans="1:22" ht="15.95" customHeight="1" x14ac:dyDescent="0.2">
      <c r="A16" s="75" t="s">
        <v>121</v>
      </c>
      <c r="B16" s="143">
        <v>0</v>
      </c>
      <c r="C16" s="43">
        <v>0</v>
      </c>
      <c r="D16" s="43">
        <v>40412</v>
      </c>
      <c r="E16" s="43">
        <v>0</v>
      </c>
      <c r="F16" s="43">
        <v>0</v>
      </c>
      <c r="G16" s="43">
        <v>0</v>
      </c>
      <c r="H16" s="43">
        <v>0</v>
      </c>
      <c r="I16" s="43">
        <v>0</v>
      </c>
      <c r="J16" s="43">
        <v>0</v>
      </c>
      <c r="K16" s="43">
        <v>0</v>
      </c>
      <c r="L16" s="43">
        <v>0</v>
      </c>
      <c r="M16" s="43">
        <v>0</v>
      </c>
      <c r="N16" s="43">
        <v>0</v>
      </c>
      <c r="O16" s="43">
        <v>0</v>
      </c>
      <c r="P16" s="43">
        <v>0</v>
      </c>
      <c r="Q16" s="43">
        <v>0</v>
      </c>
      <c r="R16" s="43">
        <v>45102</v>
      </c>
      <c r="S16" s="43">
        <v>164099</v>
      </c>
      <c r="T16" s="43">
        <v>0</v>
      </c>
      <c r="U16" s="44">
        <v>0</v>
      </c>
      <c r="V16" s="230">
        <f>SUM(B16:U16)</f>
        <v>249613</v>
      </c>
    </row>
    <row r="17" spans="1:22" ht="15.95" customHeight="1" x14ac:dyDescent="0.2">
      <c r="A17" s="75" t="s">
        <v>160</v>
      </c>
      <c r="B17" s="143">
        <v>0</v>
      </c>
      <c r="C17" s="43">
        <v>35000</v>
      </c>
      <c r="D17" s="43">
        <v>151176</v>
      </c>
      <c r="E17" s="43">
        <v>0</v>
      </c>
      <c r="F17" s="43">
        <v>0</v>
      </c>
      <c r="G17" s="43">
        <v>0</v>
      </c>
      <c r="H17" s="43">
        <v>0</v>
      </c>
      <c r="I17" s="43">
        <v>0</v>
      </c>
      <c r="J17" s="43">
        <v>0</v>
      </c>
      <c r="K17" s="43">
        <v>0</v>
      </c>
      <c r="L17" s="43"/>
      <c r="M17" s="43">
        <v>0</v>
      </c>
      <c r="N17" s="43">
        <v>0</v>
      </c>
      <c r="O17" s="43">
        <v>0</v>
      </c>
      <c r="P17" s="43">
        <v>0</v>
      </c>
      <c r="Q17" s="43">
        <v>0</v>
      </c>
      <c r="R17" s="43">
        <v>0</v>
      </c>
      <c r="S17" s="43">
        <v>0</v>
      </c>
      <c r="T17" s="43">
        <v>0</v>
      </c>
      <c r="U17" s="44">
        <v>0</v>
      </c>
      <c r="V17" s="230">
        <f>SUM(B17:U17)</f>
        <v>186176</v>
      </c>
    </row>
    <row r="18" spans="1:22" ht="15.95" customHeight="1" x14ac:dyDescent="0.2">
      <c r="A18" s="75" t="s">
        <v>97</v>
      </c>
      <c r="B18" s="143">
        <v>0</v>
      </c>
      <c r="C18" s="43">
        <v>0</v>
      </c>
      <c r="D18" s="43">
        <v>138664</v>
      </c>
      <c r="E18" s="43">
        <v>0</v>
      </c>
      <c r="F18" s="43">
        <v>0</v>
      </c>
      <c r="G18" s="43">
        <v>0</v>
      </c>
      <c r="H18" s="43">
        <v>0</v>
      </c>
      <c r="I18" s="43">
        <v>0</v>
      </c>
      <c r="J18" s="43">
        <v>0</v>
      </c>
      <c r="K18" s="43">
        <v>0</v>
      </c>
      <c r="L18" s="43">
        <v>0</v>
      </c>
      <c r="M18" s="43">
        <v>0</v>
      </c>
      <c r="N18" s="43">
        <v>0</v>
      </c>
      <c r="O18" s="43">
        <v>0</v>
      </c>
      <c r="P18" s="43">
        <v>0</v>
      </c>
      <c r="Q18" s="43">
        <v>0</v>
      </c>
      <c r="R18" s="43">
        <v>0</v>
      </c>
      <c r="S18" s="43">
        <v>0</v>
      </c>
      <c r="T18" s="43">
        <v>0</v>
      </c>
      <c r="U18" s="44">
        <v>0</v>
      </c>
      <c r="V18" s="230">
        <f>SUM(B18:U18)</f>
        <v>138664</v>
      </c>
    </row>
    <row r="19" spans="1:22" ht="15.95" customHeight="1" x14ac:dyDescent="0.2">
      <c r="A19" s="75" t="s">
        <v>158</v>
      </c>
      <c r="B19" s="143">
        <v>0</v>
      </c>
      <c r="C19" s="43">
        <v>114570</v>
      </c>
      <c r="D19" s="43">
        <v>0</v>
      </c>
      <c r="E19" s="43">
        <v>0</v>
      </c>
      <c r="F19" s="43">
        <v>0</v>
      </c>
      <c r="G19" s="43">
        <v>0</v>
      </c>
      <c r="H19" s="43">
        <v>0</v>
      </c>
      <c r="I19" s="43">
        <v>0</v>
      </c>
      <c r="J19" s="43">
        <v>0</v>
      </c>
      <c r="K19" s="43">
        <v>0</v>
      </c>
      <c r="L19" s="43">
        <v>0</v>
      </c>
      <c r="M19" s="43">
        <v>0</v>
      </c>
      <c r="N19" s="43">
        <v>0</v>
      </c>
      <c r="O19" s="43">
        <v>0</v>
      </c>
      <c r="P19" s="43">
        <v>0</v>
      </c>
      <c r="Q19" s="43">
        <v>0</v>
      </c>
      <c r="R19" s="43">
        <v>0</v>
      </c>
      <c r="S19" s="43">
        <v>0</v>
      </c>
      <c r="T19" s="43">
        <v>0</v>
      </c>
      <c r="U19" s="44">
        <v>0</v>
      </c>
      <c r="V19" s="230">
        <f>SUM(B19:U19)</f>
        <v>114570</v>
      </c>
    </row>
    <row r="20" spans="1:22" ht="15.95" customHeight="1" x14ac:dyDescent="0.2">
      <c r="A20" s="75" t="s">
        <v>111</v>
      </c>
      <c r="B20" s="143">
        <v>0</v>
      </c>
      <c r="C20" s="43">
        <v>0</v>
      </c>
      <c r="D20" s="43">
        <v>26500</v>
      </c>
      <c r="E20" s="43">
        <v>0</v>
      </c>
      <c r="F20" s="43">
        <v>0</v>
      </c>
      <c r="G20" s="43">
        <v>0</v>
      </c>
      <c r="H20" s="43">
        <v>0</v>
      </c>
      <c r="I20" s="43">
        <v>0</v>
      </c>
      <c r="J20" s="43">
        <v>0</v>
      </c>
      <c r="K20" s="43">
        <v>0</v>
      </c>
      <c r="L20" s="43">
        <v>0</v>
      </c>
      <c r="M20" s="43">
        <v>0</v>
      </c>
      <c r="N20" s="43">
        <v>0</v>
      </c>
      <c r="O20" s="43">
        <v>0</v>
      </c>
      <c r="P20" s="43">
        <v>0</v>
      </c>
      <c r="Q20" s="43">
        <v>0</v>
      </c>
      <c r="R20" s="43">
        <v>0</v>
      </c>
      <c r="S20" s="43">
        <v>44615</v>
      </c>
      <c r="T20" s="43">
        <v>0</v>
      </c>
      <c r="U20" s="44">
        <v>0</v>
      </c>
      <c r="V20" s="230">
        <f>SUM(B20:U20)</f>
        <v>71115</v>
      </c>
    </row>
    <row r="21" spans="1:22" ht="15.95" customHeight="1" x14ac:dyDescent="0.2">
      <c r="A21" s="75" t="s">
        <v>161</v>
      </c>
      <c r="B21" s="143">
        <v>0</v>
      </c>
      <c r="C21" s="43">
        <v>49730</v>
      </c>
      <c r="D21" s="43">
        <v>19848</v>
      </c>
      <c r="E21" s="43">
        <v>0</v>
      </c>
      <c r="F21" s="43">
        <v>0</v>
      </c>
      <c r="G21" s="43">
        <v>0</v>
      </c>
      <c r="H21" s="43">
        <v>0</v>
      </c>
      <c r="I21" s="43">
        <v>0</v>
      </c>
      <c r="J21" s="43">
        <v>0</v>
      </c>
      <c r="K21" s="43">
        <v>0</v>
      </c>
      <c r="L21" s="43"/>
      <c r="M21" s="43">
        <v>0</v>
      </c>
      <c r="N21" s="43">
        <v>0</v>
      </c>
      <c r="O21" s="43">
        <v>0</v>
      </c>
      <c r="P21" s="43">
        <v>0</v>
      </c>
      <c r="Q21" s="43">
        <v>0</v>
      </c>
      <c r="R21" s="43">
        <v>0</v>
      </c>
      <c r="S21" s="43">
        <v>0</v>
      </c>
      <c r="T21" s="43">
        <v>0</v>
      </c>
      <c r="U21" s="44">
        <v>0</v>
      </c>
      <c r="V21" s="230">
        <f>SUM(B21:U21)</f>
        <v>69578</v>
      </c>
    </row>
    <row r="22" spans="1:22" ht="15.95" customHeight="1" x14ac:dyDescent="0.2">
      <c r="A22" s="75" t="s">
        <v>95</v>
      </c>
      <c r="B22" s="143">
        <v>0</v>
      </c>
      <c r="C22" s="43">
        <v>0</v>
      </c>
      <c r="D22" s="43">
        <v>28464</v>
      </c>
      <c r="E22" s="43">
        <v>0</v>
      </c>
      <c r="F22" s="43">
        <v>0</v>
      </c>
      <c r="G22" s="43">
        <v>0</v>
      </c>
      <c r="H22" s="43">
        <v>0</v>
      </c>
      <c r="I22" s="43">
        <v>0</v>
      </c>
      <c r="J22" s="43">
        <v>0</v>
      </c>
      <c r="K22" s="43">
        <v>0</v>
      </c>
      <c r="L22" s="43">
        <v>0</v>
      </c>
      <c r="M22" s="43">
        <v>0</v>
      </c>
      <c r="N22" s="43">
        <v>0</v>
      </c>
      <c r="O22" s="43">
        <v>0</v>
      </c>
      <c r="P22" s="43">
        <v>0</v>
      </c>
      <c r="Q22" s="43">
        <v>0</v>
      </c>
      <c r="R22" s="43">
        <v>0</v>
      </c>
      <c r="S22" s="43">
        <v>23995</v>
      </c>
      <c r="T22" s="43">
        <v>0</v>
      </c>
      <c r="U22" s="44">
        <v>0</v>
      </c>
      <c r="V22" s="230">
        <f>SUM(B22:U22)</f>
        <v>52459</v>
      </c>
    </row>
    <row r="23" spans="1:22" ht="15.95" customHeight="1" x14ac:dyDescent="0.2">
      <c r="A23" s="75" t="s">
        <v>93</v>
      </c>
      <c r="B23" s="143">
        <v>0</v>
      </c>
      <c r="C23" s="43">
        <v>0</v>
      </c>
      <c r="D23" s="43">
        <v>5000</v>
      </c>
      <c r="E23" s="43">
        <v>0</v>
      </c>
      <c r="F23" s="43">
        <v>925</v>
      </c>
      <c r="G23" s="43">
        <v>0</v>
      </c>
      <c r="H23" s="43">
        <v>0</v>
      </c>
      <c r="I23" s="43">
        <v>0</v>
      </c>
      <c r="J23" s="43">
        <v>0</v>
      </c>
      <c r="K23" s="43">
        <v>0</v>
      </c>
      <c r="L23" s="43">
        <v>0</v>
      </c>
      <c r="M23" s="43">
        <v>0</v>
      </c>
      <c r="N23" s="43">
        <v>0</v>
      </c>
      <c r="O23" s="43">
        <v>0</v>
      </c>
      <c r="P23" s="43">
        <v>0</v>
      </c>
      <c r="Q23" s="43">
        <v>0</v>
      </c>
      <c r="R23" s="43">
        <v>18000</v>
      </c>
      <c r="S23" s="43">
        <v>18000</v>
      </c>
      <c r="T23" s="43">
        <v>0</v>
      </c>
      <c r="U23" s="44">
        <v>0</v>
      </c>
      <c r="V23" s="230">
        <f>SUM(B23:U23)</f>
        <v>41925</v>
      </c>
    </row>
    <row r="24" spans="1:22" ht="15.95" customHeight="1" x14ac:dyDescent="0.2">
      <c r="A24" s="75" t="s">
        <v>62</v>
      </c>
      <c r="B24" s="143">
        <v>0</v>
      </c>
      <c r="C24" s="43">
        <v>0</v>
      </c>
      <c r="D24" s="43">
        <v>32715</v>
      </c>
      <c r="E24" s="43">
        <v>0</v>
      </c>
      <c r="F24" s="43">
        <v>0</v>
      </c>
      <c r="G24" s="43">
        <v>0</v>
      </c>
      <c r="H24" s="43">
        <v>0</v>
      </c>
      <c r="I24" s="43">
        <v>0</v>
      </c>
      <c r="J24" s="43">
        <v>0</v>
      </c>
      <c r="K24" s="43">
        <v>0</v>
      </c>
      <c r="L24" s="43">
        <v>0</v>
      </c>
      <c r="M24" s="43">
        <v>0</v>
      </c>
      <c r="N24" s="43">
        <v>0</v>
      </c>
      <c r="O24" s="43">
        <v>0</v>
      </c>
      <c r="P24" s="43">
        <v>0</v>
      </c>
      <c r="Q24" s="43">
        <v>0</v>
      </c>
      <c r="R24" s="43">
        <v>0</v>
      </c>
      <c r="S24" s="43">
        <v>0</v>
      </c>
      <c r="T24" s="43">
        <v>0</v>
      </c>
      <c r="U24" s="44">
        <v>0</v>
      </c>
      <c r="V24" s="230">
        <f>SUM(B24:U24)</f>
        <v>32715</v>
      </c>
    </row>
    <row r="25" spans="1:22" ht="15.95" customHeight="1" x14ac:dyDescent="0.2">
      <c r="A25" s="75" t="s">
        <v>104</v>
      </c>
      <c r="B25" s="143">
        <v>0</v>
      </c>
      <c r="C25" s="43">
        <v>0</v>
      </c>
      <c r="D25" s="43">
        <v>0</v>
      </c>
      <c r="E25" s="43">
        <v>11000</v>
      </c>
      <c r="F25" s="43">
        <v>19830</v>
      </c>
      <c r="G25" s="43">
        <v>0</v>
      </c>
      <c r="H25" s="43">
        <v>0</v>
      </c>
      <c r="I25" s="43">
        <v>0</v>
      </c>
      <c r="J25" s="43">
        <v>0</v>
      </c>
      <c r="K25" s="43">
        <v>0</v>
      </c>
      <c r="L25" s="43">
        <v>0</v>
      </c>
      <c r="M25" s="43">
        <v>0</v>
      </c>
      <c r="N25" s="43">
        <v>0</v>
      </c>
      <c r="O25" s="43">
        <v>0</v>
      </c>
      <c r="P25" s="43">
        <v>0</v>
      </c>
      <c r="Q25" s="43">
        <v>0</v>
      </c>
      <c r="R25" s="43">
        <v>276</v>
      </c>
      <c r="S25" s="43">
        <v>0</v>
      </c>
      <c r="T25" s="43">
        <v>0</v>
      </c>
      <c r="U25" s="44">
        <v>0</v>
      </c>
      <c r="V25" s="230">
        <f>SUM(B25:U25)</f>
        <v>31106</v>
      </c>
    </row>
    <row r="26" spans="1:22" ht="15.95" customHeight="1" x14ac:dyDescent="0.2">
      <c r="A26" s="75" t="s">
        <v>176</v>
      </c>
      <c r="B26" s="143">
        <v>0</v>
      </c>
      <c r="C26" s="43">
        <v>15000</v>
      </c>
      <c r="D26" s="43">
        <v>0</v>
      </c>
      <c r="E26" s="43">
        <v>0</v>
      </c>
      <c r="F26" s="43">
        <v>0</v>
      </c>
      <c r="G26" s="43">
        <v>0</v>
      </c>
      <c r="H26" s="43">
        <v>0</v>
      </c>
      <c r="I26" s="43">
        <v>0</v>
      </c>
      <c r="J26" s="43">
        <v>0</v>
      </c>
      <c r="K26" s="43">
        <v>0</v>
      </c>
      <c r="L26" s="43">
        <v>0</v>
      </c>
      <c r="M26" s="43">
        <v>0</v>
      </c>
      <c r="N26" s="43">
        <v>0</v>
      </c>
      <c r="O26" s="43">
        <v>0</v>
      </c>
      <c r="P26" s="43">
        <v>0</v>
      </c>
      <c r="Q26" s="43">
        <v>0</v>
      </c>
      <c r="R26" s="43">
        <v>0</v>
      </c>
      <c r="S26" s="43">
        <v>0</v>
      </c>
      <c r="T26" s="43">
        <v>0</v>
      </c>
      <c r="U26" s="44">
        <v>0</v>
      </c>
      <c r="V26" s="230">
        <f>SUM(B26:U26)</f>
        <v>15000</v>
      </c>
    </row>
    <row r="27" spans="1:22" ht="15.95" customHeight="1" x14ac:dyDescent="0.2">
      <c r="A27" s="75" t="s">
        <v>162</v>
      </c>
      <c r="B27" s="143">
        <v>0</v>
      </c>
      <c r="C27" s="43">
        <v>0</v>
      </c>
      <c r="D27" s="43">
        <v>5200</v>
      </c>
      <c r="E27" s="43">
        <v>0</v>
      </c>
      <c r="F27" s="43">
        <v>0</v>
      </c>
      <c r="G27" s="43">
        <v>0</v>
      </c>
      <c r="H27" s="43">
        <v>0</v>
      </c>
      <c r="I27" s="43">
        <v>0</v>
      </c>
      <c r="J27" s="43">
        <v>0</v>
      </c>
      <c r="K27" s="43">
        <v>0</v>
      </c>
      <c r="L27" s="43">
        <v>0</v>
      </c>
      <c r="M27" s="43">
        <v>0</v>
      </c>
      <c r="N27" s="43">
        <v>0</v>
      </c>
      <c r="O27" s="43">
        <v>0</v>
      </c>
      <c r="P27" s="43">
        <v>0</v>
      </c>
      <c r="Q27" s="43">
        <v>0</v>
      </c>
      <c r="R27" s="43">
        <v>0</v>
      </c>
      <c r="S27" s="43">
        <v>0</v>
      </c>
      <c r="T27" s="43">
        <v>0</v>
      </c>
      <c r="U27" s="44">
        <v>0</v>
      </c>
      <c r="V27" s="230">
        <f>SUM(B27:U27)</f>
        <v>5200</v>
      </c>
    </row>
    <row r="28" spans="1:22" ht="15.95" customHeight="1" x14ac:dyDescent="0.2">
      <c r="A28" s="75" t="s">
        <v>175</v>
      </c>
      <c r="B28" s="143">
        <v>0</v>
      </c>
      <c r="C28" s="43">
        <v>5000</v>
      </c>
      <c r="D28" s="43">
        <v>0</v>
      </c>
      <c r="E28" s="43">
        <v>0</v>
      </c>
      <c r="F28" s="43">
        <v>0</v>
      </c>
      <c r="G28" s="43">
        <v>0</v>
      </c>
      <c r="H28" s="43">
        <v>0</v>
      </c>
      <c r="I28" s="43">
        <v>0</v>
      </c>
      <c r="J28" s="43">
        <v>0</v>
      </c>
      <c r="K28" s="43">
        <v>0</v>
      </c>
      <c r="L28" s="43">
        <v>0</v>
      </c>
      <c r="M28" s="43">
        <v>0</v>
      </c>
      <c r="N28" s="43">
        <v>0</v>
      </c>
      <c r="O28" s="43">
        <v>0</v>
      </c>
      <c r="P28" s="43">
        <v>0</v>
      </c>
      <c r="Q28" s="43">
        <v>0</v>
      </c>
      <c r="R28" s="43">
        <v>0</v>
      </c>
      <c r="S28" s="43">
        <v>0</v>
      </c>
      <c r="T28" s="43">
        <v>0</v>
      </c>
      <c r="U28" s="44">
        <v>0</v>
      </c>
      <c r="V28" s="230">
        <f>SUM(B28:U28)</f>
        <v>5000</v>
      </c>
    </row>
    <row r="29" spans="1:22" ht="15.95" customHeight="1" thickBot="1" x14ac:dyDescent="0.25">
      <c r="A29" s="75" t="s">
        <v>197</v>
      </c>
      <c r="B29" s="143">
        <v>0</v>
      </c>
      <c r="C29" s="43">
        <v>0</v>
      </c>
      <c r="D29" s="43">
        <v>0</v>
      </c>
      <c r="E29" s="43">
        <v>0</v>
      </c>
      <c r="F29" s="43">
        <v>0</v>
      </c>
      <c r="G29" s="43">
        <v>0</v>
      </c>
      <c r="H29" s="43">
        <v>0</v>
      </c>
      <c r="I29" s="43">
        <v>0</v>
      </c>
      <c r="J29" s="43">
        <v>0</v>
      </c>
      <c r="K29" s="43">
        <v>0</v>
      </c>
      <c r="L29" s="43">
        <v>0</v>
      </c>
      <c r="M29" s="43">
        <v>0</v>
      </c>
      <c r="N29" s="43">
        <v>0</v>
      </c>
      <c r="O29" s="43">
        <v>0</v>
      </c>
      <c r="P29" s="43">
        <v>0</v>
      </c>
      <c r="Q29" s="43">
        <v>0</v>
      </c>
      <c r="R29" s="43">
        <v>0</v>
      </c>
      <c r="S29" s="43">
        <v>0</v>
      </c>
      <c r="T29" s="43">
        <v>4117</v>
      </c>
      <c r="U29" s="44">
        <v>0</v>
      </c>
      <c r="V29" s="230">
        <f>SUM(B29:U29)</f>
        <v>4117</v>
      </c>
    </row>
    <row r="30" spans="1:22" ht="15.95" customHeight="1" thickBot="1" x14ac:dyDescent="0.25">
      <c r="A30" s="84" t="s">
        <v>76</v>
      </c>
      <c r="B30" s="144">
        <f t="shared" ref="B30:K30" si="0">SUM(B13:B29)</f>
        <v>0</v>
      </c>
      <c r="C30" s="145">
        <f t="shared" si="0"/>
        <v>239300</v>
      </c>
      <c r="D30" s="80">
        <f t="shared" si="0"/>
        <v>924208</v>
      </c>
      <c r="E30" s="80">
        <f t="shared" si="0"/>
        <v>80248</v>
      </c>
      <c r="F30" s="80">
        <f t="shared" si="0"/>
        <v>68554</v>
      </c>
      <c r="G30" s="80">
        <f t="shared" si="0"/>
        <v>0</v>
      </c>
      <c r="H30" s="80">
        <f t="shared" si="0"/>
        <v>0</v>
      </c>
      <c r="I30" s="80">
        <f t="shared" si="0"/>
        <v>0</v>
      </c>
      <c r="J30" s="80">
        <f t="shared" si="0"/>
        <v>0</v>
      </c>
      <c r="K30" s="80">
        <f t="shared" si="0"/>
        <v>0</v>
      </c>
      <c r="L30" s="80"/>
      <c r="M30" s="80">
        <f t="shared" ref="M30:V30" si="1">SUM(M13:M29)</f>
        <v>0</v>
      </c>
      <c r="N30" s="80">
        <f t="shared" si="1"/>
        <v>0</v>
      </c>
      <c r="O30" s="80">
        <f t="shared" si="1"/>
        <v>0</v>
      </c>
      <c r="P30" s="80">
        <f t="shared" si="1"/>
        <v>0</v>
      </c>
      <c r="Q30" s="80">
        <f t="shared" si="1"/>
        <v>0</v>
      </c>
      <c r="R30" s="80">
        <f t="shared" si="1"/>
        <v>368005</v>
      </c>
      <c r="S30" s="80">
        <f t="shared" si="1"/>
        <v>870904</v>
      </c>
      <c r="T30" s="80">
        <f t="shared" si="1"/>
        <v>34440</v>
      </c>
      <c r="U30" s="80">
        <f t="shared" si="1"/>
        <v>0</v>
      </c>
      <c r="V30" s="85">
        <f t="shared" si="1"/>
        <v>2585659</v>
      </c>
    </row>
    <row r="31" spans="1:22" ht="15.95" customHeight="1" x14ac:dyDescent="0.2"/>
    <row r="32" spans="1:22" ht="15.95" customHeight="1" x14ac:dyDescent="0.2"/>
    <row r="33" ht="15.95" customHeight="1" x14ac:dyDescent="0.2"/>
    <row r="34" ht="15.95" customHeight="1" x14ac:dyDescent="0.2"/>
    <row r="35" ht="15.95" customHeight="1" x14ac:dyDescent="0.2"/>
    <row r="36" ht="15.95" customHeight="1" x14ac:dyDescent="0.2"/>
    <row r="37" ht="15.95" customHeight="1" x14ac:dyDescent="0.2"/>
    <row r="38" ht="15.95" customHeight="1" x14ac:dyDescent="0.2"/>
    <row r="39" ht="15.95" customHeight="1" x14ac:dyDescent="0.2"/>
    <row r="40" ht="15.95" customHeight="1" x14ac:dyDescent="0.2"/>
  </sheetData>
  <sheetProtection algorithmName="SHA-512" hashValue="ZDTvQWPOorhKfqidSR8ujFU8v1cgb29sRS+K7JCtMVqZInJzvywZdOx6KqHujPws2WVfdSVAQLUshpbZAf11Og==" saltValue="qalLUAphIIx98RMXYRmoTA==" spinCount="100000" sheet="1" formatCells="0" formatColumns="0" formatRows="0" insertColumns="0" insertRows="0" insertHyperlinks="0" deleteColumns="0" deleteRows="0" sort="0" autoFilter="0" pivotTables="0"/>
  <sortState xmlns:xlrd2="http://schemas.microsoft.com/office/spreadsheetml/2017/richdata2" ref="A13:V29">
    <sortCondition descending="1" ref="V13:V29" customList="Mayor a menor"/>
  </sortState>
  <mergeCells count="3">
    <mergeCell ref="A4:R4"/>
    <mergeCell ref="A6:R6"/>
    <mergeCell ref="A8:R8"/>
  </mergeCells>
  <pageMargins left="0.7" right="0.7" top="0.75" bottom="0.75" header="0.3" footer="0.3"/>
  <pageSetup paperSize="9" scale="60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38"/>
  <sheetViews>
    <sheetView showGridLines="0" showRowColHeaders="0" zoomScale="150" zoomScaleNormal="150" workbookViewId="0"/>
  </sheetViews>
  <sheetFormatPr baseColWidth="10" defaultRowHeight="12.75" x14ac:dyDescent="0.2"/>
  <cols>
    <col min="1" max="1" width="3" customWidth="1"/>
    <col min="2" max="2" width="32.5703125" customWidth="1"/>
    <col min="3" max="3" width="9" customWidth="1"/>
    <col min="4" max="4" width="13.85546875" customWidth="1"/>
    <col min="7" max="7" width="10.28515625" customWidth="1"/>
    <col min="9" max="9" width="10.140625" customWidth="1"/>
  </cols>
  <sheetData>
    <row r="1" spans="1:11" ht="12.75" customHeight="1" x14ac:dyDescent="0.2">
      <c r="A1" s="78"/>
      <c r="B1" s="78"/>
      <c r="C1" s="78"/>
      <c r="D1" s="78"/>
    </row>
    <row r="2" spans="1:11" ht="12.75" customHeight="1" x14ac:dyDescent="0.2">
      <c r="A2" s="78"/>
      <c r="B2" s="78"/>
      <c r="C2" s="78"/>
      <c r="D2" s="78"/>
    </row>
    <row r="3" spans="1:11" ht="12.75" customHeight="1" x14ac:dyDescent="0.2">
      <c r="A3" s="78"/>
      <c r="B3" s="78"/>
      <c r="C3" s="78"/>
      <c r="D3" s="78"/>
    </row>
    <row r="4" spans="1:11" ht="12.75" customHeight="1" x14ac:dyDescent="0.2">
      <c r="A4" s="78"/>
      <c r="B4" s="78"/>
      <c r="C4" s="78"/>
      <c r="D4" s="78"/>
    </row>
    <row r="5" spans="1:11" ht="12.75" customHeight="1" x14ac:dyDescent="0.2">
      <c r="A5" s="78"/>
      <c r="B5" s="78"/>
      <c r="C5" s="78"/>
      <c r="D5" s="78"/>
    </row>
    <row r="6" spans="1:11" ht="12.75" customHeight="1" x14ac:dyDescent="0.2">
      <c r="A6" s="304" t="s">
        <v>94</v>
      </c>
      <c r="B6" s="304"/>
      <c r="C6" s="304"/>
      <c r="D6" s="304"/>
      <c r="E6" s="304"/>
      <c r="F6" s="304"/>
      <c r="G6" s="304"/>
      <c r="H6" s="304"/>
      <c r="I6" s="304"/>
      <c r="J6" s="304"/>
    </row>
    <row r="7" spans="1:11" ht="12.75" customHeight="1" x14ac:dyDescent="0.2">
      <c r="A7" s="57"/>
      <c r="B7" s="57"/>
      <c r="C7" s="57"/>
      <c r="D7" s="57"/>
    </row>
    <row r="8" spans="1:11" ht="12.75" customHeight="1" x14ac:dyDescent="0.2">
      <c r="A8" s="304" t="s">
        <v>192</v>
      </c>
      <c r="B8" s="304"/>
      <c r="C8" s="304"/>
      <c r="D8" s="304"/>
      <c r="E8" s="304"/>
      <c r="F8" s="304"/>
      <c r="G8" s="304"/>
      <c r="H8" s="304"/>
      <c r="I8" s="304"/>
      <c r="J8" s="304"/>
    </row>
    <row r="9" spans="1:11" ht="12.75" customHeight="1" x14ac:dyDescent="0.2">
      <c r="A9" s="21"/>
      <c r="B9" s="21"/>
      <c r="C9" s="21"/>
      <c r="D9" s="21"/>
    </row>
    <row r="10" spans="1:11" ht="12.75" customHeight="1" x14ac:dyDescent="0.2">
      <c r="A10" s="304" t="s">
        <v>77</v>
      </c>
      <c r="B10" s="304"/>
      <c r="C10" s="304"/>
      <c r="D10" s="304"/>
      <c r="E10" s="304"/>
      <c r="F10" s="304"/>
      <c r="G10" s="304"/>
      <c r="H10" s="304"/>
      <c r="I10" s="304"/>
      <c r="J10" s="304"/>
      <c r="K10" s="304"/>
    </row>
    <row r="11" spans="1:11" ht="12.75" customHeight="1" x14ac:dyDescent="0.2">
      <c r="A11" s="21"/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1" ht="12.75" customHeight="1" thickBot="1" x14ac:dyDescent="0.25"/>
    <row r="13" spans="1:11" ht="15.95" customHeight="1" thickBot="1" x14ac:dyDescent="0.25">
      <c r="B13" s="87" t="s">
        <v>78</v>
      </c>
      <c r="C13" s="88" t="s">
        <v>85</v>
      </c>
      <c r="D13" s="88" t="s">
        <v>86</v>
      </c>
      <c r="E13" s="88" t="s">
        <v>87</v>
      </c>
      <c r="F13" s="88" t="s">
        <v>88</v>
      </c>
      <c r="G13" s="93" t="s">
        <v>118</v>
      </c>
      <c r="H13" s="93" t="s">
        <v>102</v>
      </c>
      <c r="I13" s="93" t="s">
        <v>112</v>
      </c>
      <c r="J13" s="89" t="s">
        <v>9</v>
      </c>
      <c r="K13" s="16"/>
    </row>
    <row r="14" spans="1:11" ht="15.95" customHeight="1" x14ac:dyDescent="0.2">
      <c r="B14" s="158" t="s">
        <v>123</v>
      </c>
      <c r="C14" s="76">
        <v>21022</v>
      </c>
      <c r="D14" s="76">
        <v>8805</v>
      </c>
      <c r="E14" s="76">
        <v>0</v>
      </c>
      <c r="F14" s="76">
        <v>0</v>
      </c>
      <c r="G14" s="76">
        <v>0</v>
      </c>
      <c r="H14" s="76">
        <v>0</v>
      </c>
      <c r="I14" s="108">
        <v>0</v>
      </c>
      <c r="J14" s="94">
        <f>SUM(C14:I14)</f>
        <v>29827</v>
      </c>
      <c r="K14" s="16"/>
    </row>
    <row r="15" spans="1:11" ht="15.95" customHeight="1" x14ac:dyDescent="0.2">
      <c r="B15" s="158" t="s">
        <v>103</v>
      </c>
      <c r="C15" s="76">
        <v>9573</v>
      </c>
      <c r="D15" s="76">
        <v>0</v>
      </c>
      <c r="E15" s="76">
        <v>0</v>
      </c>
      <c r="F15" s="76">
        <v>0</v>
      </c>
      <c r="G15" s="76">
        <v>0</v>
      </c>
      <c r="H15" s="76">
        <v>0</v>
      </c>
      <c r="I15" s="76">
        <v>0</v>
      </c>
      <c r="J15" s="94">
        <f>SUM(C15:I15)</f>
        <v>9573</v>
      </c>
      <c r="K15" s="16"/>
    </row>
    <row r="16" spans="1:11" ht="15.95" customHeight="1" x14ac:dyDescent="0.2">
      <c r="B16" s="158" t="s">
        <v>183</v>
      </c>
      <c r="C16" s="76">
        <v>1650</v>
      </c>
      <c r="D16" s="76">
        <v>0</v>
      </c>
      <c r="E16" s="76">
        <v>0</v>
      </c>
      <c r="F16" s="76">
        <v>0</v>
      </c>
      <c r="G16" s="76">
        <v>0</v>
      </c>
      <c r="H16" s="76">
        <v>0</v>
      </c>
      <c r="I16" s="76">
        <v>0</v>
      </c>
      <c r="J16" s="94">
        <f>SUM(C16:I16)</f>
        <v>1650</v>
      </c>
      <c r="K16" s="16"/>
    </row>
    <row r="17" spans="2:12" ht="15.95" customHeight="1" x14ac:dyDescent="0.2">
      <c r="B17" s="158" t="s">
        <v>184</v>
      </c>
      <c r="C17" s="76">
        <v>4826</v>
      </c>
      <c r="D17" s="76">
        <v>6501</v>
      </c>
      <c r="E17" s="76">
        <v>0</v>
      </c>
      <c r="F17" s="76">
        <v>4495</v>
      </c>
      <c r="G17" s="76">
        <v>0</v>
      </c>
      <c r="H17" s="76">
        <v>1501</v>
      </c>
      <c r="I17" s="76">
        <v>0</v>
      </c>
      <c r="J17" s="94">
        <f>SUM(C17:I17)</f>
        <v>17323</v>
      </c>
      <c r="K17" s="16"/>
    </row>
    <row r="18" spans="2:12" ht="15.95" customHeight="1" x14ac:dyDescent="0.2">
      <c r="B18" s="158" t="s">
        <v>238</v>
      </c>
      <c r="C18" s="76">
        <v>1000</v>
      </c>
      <c r="D18" s="76">
        <v>0</v>
      </c>
      <c r="E18" s="76">
        <v>0</v>
      </c>
      <c r="F18" s="76">
        <v>0</v>
      </c>
      <c r="G18" s="76">
        <v>0</v>
      </c>
      <c r="H18" s="76">
        <v>0</v>
      </c>
      <c r="I18" s="76">
        <v>0</v>
      </c>
      <c r="J18" s="94">
        <f>SUM(C18:I18)</f>
        <v>1000</v>
      </c>
      <c r="K18" s="16"/>
    </row>
    <row r="19" spans="2:12" ht="15.95" customHeight="1" x14ac:dyDescent="0.2">
      <c r="B19" s="158" t="s">
        <v>237</v>
      </c>
      <c r="C19" s="76">
        <v>0</v>
      </c>
      <c r="D19" s="76">
        <v>2701</v>
      </c>
      <c r="E19" s="76">
        <v>0</v>
      </c>
      <c r="F19" s="76">
        <v>0</v>
      </c>
      <c r="G19" s="76">
        <v>0</v>
      </c>
      <c r="H19" s="76">
        <v>0</v>
      </c>
      <c r="I19" s="76">
        <v>0</v>
      </c>
      <c r="J19" s="94">
        <f>SUM(C19:I19)</f>
        <v>2701</v>
      </c>
      <c r="K19" s="16"/>
    </row>
    <row r="20" spans="2:12" ht="15.95" customHeight="1" x14ac:dyDescent="0.2">
      <c r="B20" s="158" t="s">
        <v>203</v>
      </c>
      <c r="C20" s="76">
        <v>4708</v>
      </c>
      <c r="D20" s="76">
        <v>1861</v>
      </c>
      <c r="E20" s="76">
        <v>0</v>
      </c>
      <c r="F20" s="76">
        <v>2199</v>
      </c>
      <c r="G20" s="76">
        <v>0</v>
      </c>
      <c r="H20" s="76">
        <v>0</v>
      </c>
      <c r="I20" s="76">
        <v>0</v>
      </c>
      <c r="J20" s="94">
        <f>SUM(C20:I20)</f>
        <v>8768</v>
      </c>
      <c r="K20" s="16"/>
    </row>
    <row r="21" spans="2:12" ht="15.95" customHeight="1" x14ac:dyDescent="0.2">
      <c r="B21" s="158" t="s">
        <v>204</v>
      </c>
      <c r="C21" s="76">
        <v>1320</v>
      </c>
      <c r="D21" s="76">
        <v>0</v>
      </c>
      <c r="E21" s="76">
        <v>0</v>
      </c>
      <c r="F21" s="76">
        <v>0</v>
      </c>
      <c r="G21" s="76">
        <v>0</v>
      </c>
      <c r="H21" s="76">
        <v>0</v>
      </c>
      <c r="I21" s="76">
        <v>0</v>
      </c>
      <c r="J21" s="94">
        <f>SUM(C21:I21)</f>
        <v>1320</v>
      </c>
      <c r="K21" s="16"/>
    </row>
    <row r="22" spans="2:12" ht="15.95" customHeight="1" x14ac:dyDescent="0.2">
      <c r="B22" s="158" t="s">
        <v>236</v>
      </c>
      <c r="C22" s="76">
        <v>1095</v>
      </c>
      <c r="D22" s="76">
        <v>0</v>
      </c>
      <c r="E22" s="76">
        <v>0</v>
      </c>
      <c r="F22" s="76">
        <v>0</v>
      </c>
      <c r="G22" s="76">
        <v>0</v>
      </c>
      <c r="H22" s="76">
        <v>0</v>
      </c>
      <c r="I22" s="76">
        <v>0</v>
      </c>
      <c r="J22" s="94">
        <f>SUM(C22:I22)</f>
        <v>1095</v>
      </c>
      <c r="K22" s="16"/>
    </row>
    <row r="23" spans="2:12" ht="15" customHeight="1" thickBot="1" x14ac:dyDescent="0.25">
      <c r="B23" s="349" t="s">
        <v>9</v>
      </c>
      <c r="C23" s="326">
        <f>SUM(C14,C15,C16,C17,C18,C19,C20,C21,C22)</f>
        <v>45194</v>
      </c>
      <c r="D23" s="326">
        <f>SUM(D14:D22)</f>
        <v>19868</v>
      </c>
      <c r="E23" s="326">
        <f t="shared" ref="C23:I23" si="0">SUM(E14:E14)</f>
        <v>0</v>
      </c>
      <c r="F23" s="326">
        <f>SUM(F14:F22)</f>
        <v>6694</v>
      </c>
      <c r="G23" s="326">
        <f t="shared" si="0"/>
        <v>0</v>
      </c>
      <c r="H23" s="326">
        <f>SUM(H14:H22)</f>
        <v>1501</v>
      </c>
      <c r="I23" s="326">
        <f>SUM(I14:I22)</f>
        <v>0</v>
      </c>
      <c r="J23" s="350">
        <f>SUM(J14:J22)</f>
        <v>73257</v>
      </c>
      <c r="K23" s="16"/>
    </row>
    <row r="24" spans="2:12" x14ac:dyDescent="0.2">
      <c r="B24" s="16"/>
      <c r="C24" s="16"/>
      <c r="D24" s="16"/>
      <c r="E24" s="16"/>
      <c r="F24" s="16"/>
      <c r="G24" s="16"/>
      <c r="H24" s="16"/>
      <c r="I24" s="16"/>
      <c r="J24" s="16"/>
      <c r="K24" s="16"/>
    </row>
    <row r="26" spans="2:12" ht="14.25" x14ac:dyDescent="0.2">
      <c r="B26" s="304" t="s">
        <v>198</v>
      </c>
      <c r="C26" s="304"/>
      <c r="D26" s="304"/>
      <c r="E26" s="304"/>
      <c r="F26" s="304"/>
      <c r="G26" s="304"/>
      <c r="H26" s="304"/>
      <c r="I26" s="304"/>
      <c r="J26" s="304"/>
      <c r="K26" s="323"/>
      <c r="L26" s="323"/>
    </row>
    <row r="27" spans="2:12" ht="14.25" x14ac:dyDescent="0.2"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</row>
    <row r="28" spans="2:12" ht="13.5" thickBot="1" x14ac:dyDescent="0.25"/>
    <row r="29" spans="2:12" ht="15.95" customHeight="1" thickBot="1" x14ac:dyDescent="0.25">
      <c r="D29" s="87" t="s">
        <v>78</v>
      </c>
      <c r="E29" s="88" t="s">
        <v>199</v>
      </c>
      <c r="F29" s="88" t="s">
        <v>200</v>
      </c>
      <c r="G29" s="89" t="s">
        <v>9</v>
      </c>
    </row>
    <row r="30" spans="2:12" ht="18" customHeight="1" x14ac:dyDescent="0.2">
      <c r="D30" s="158" t="s">
        <v>235</v>
      </c>
      <c r="E30" s="76">
        <v>517</v>
      </c>
      <c r="F30" s="76">
        <v>0</v>
      </c>
      <c r="G30" s="94">
        <f>SUM(E30:F30)</f>
        <v>517</v>
      </c>
    </row>
    <row r="31" spans="2:12" ht="15.95" customHeight="1" thickBot="1" x14ac:dyDescent="0.25">
      <c r="D31" s="158" t="s">
        <v>235</v>
      </c>
      <c r="E31" s="76">
        <v>0</v>
      </c>
      <c r="F31" s="76">
        <v>877</v>
      </c>
      <c r="G31" s="94">
        <f>SUM(E31:F31)</f>
        <v>877</v>
      </c>
    </row>
    <row r="32" spans="2:12" ht="13.5" thickBot="1" x14ac:dyDescent="0.25">
      <c r="D32" s="86" t="s">
        <v>9</v>
      </c>
      <c r="E32" s="91">
        <f>SUM(E30:E31)</f>
        <v>517</v>
      </c>
      <c r="F32" s="91">
        <f>SUM(F30:F31)</f>
        <v>877</v>
      </c>
      <c r="G32" s="90">
        <f>SUM(G30,G31)</f>
        <v>1394</v>
      </c>
    </row>
    <row r="38" spans="1:4" ht="14.25" x14ac:dyDescent="0.2">
      <c r="A38" s="78"/>
      <c r="B38" s="78"/>
      <c r="C38" s="79"/>
      <c r="D38" s="79"/>
    </row>
  </sheetData>
  <sheetProtection algorithmName="SHA-512" hashValue="xeU1oz4QLFh/F13QNC31kGOdZeAZ0OBFB39Jyqw9KR8fPoP4seJ/ypUvnssIih56r7CG73ZlehogvVSR9oqEDA==" saltValue="sWdu2Rt5URHEknBAVEDq4Q==" spinCount="100000" sheet="1" formatCells="0" formatColumns="0" formatRows="0" insertColumns="0" insertRows="0" insertHyperlinks="0" deleteColumns="0" deleteRows="0" sort="0" autoFilter="0" pivotTables="0"/>
  <sortState xmlns:xlrd2="http://schemas.microsoft.com/office/spreadsheetml/2017/richdata2" ref="B14:J17">
    <sortCondition descending="1" ref="J14:J17" customList="Mayor a menor"/>
  </sortState>
  <mergeCells count="4">
    <mergeCell ref="A10:K10"/>
    <mergeCell ref="A6:J6"/>
    <mergeCell ref="A8:J8"/>
    <mergeCell ref="B26:J26"/>
  </mergeCells>
  <pageMargins left="0.7" right="0.7" top="0.75" bottom="0.75" header="0.3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6:N29"/>
  <sheetViews>
    <sheetView showGridLines="0" showRowColHeaders="0" zoomScale="150" zoomScaleNormal="150" zoomScaleSheetLayoutView="120" workbookViewId="0"/>
  </sheetViews>
  <sheetFormatPr baseColWidth="10" defaultRowHeight="12.75" x14ac:dyDescent="0.2"/>
  <cols>
    <col min="2" max="2" width="7.28515625" customWidth="1"/>
    <col min="3" max="3" width="12.140625" customWidth="1"/>
    <col min="4" max="4" width="10.5703125" customWidth="1"/>
    <col min="5" max="5" width="10.140625" customWidth="1"/>
    <col min="6" max="6" width="10.85546875" customWidth="1"/>
  </cols>
  <sheetData>
    <row r="6" spans="1:14" ht="14.25" customHeight="1" x14ac:dyDescent="0.2">
      <c r="A6" s="304" t="s">
        <v>100</v>
      </c>
      <c r="B6" s="304"/>
      <c r="C6" s="304"/>
      <c r="D6" s="304"/>
      <c r="E6" s="304"/>
      <c r="F6" s="304"/>
      <c r="G6" s="304"/>
      <c r="H6" s="304"/>
      <c r="I6" s="304"/>
      <c r="J6" s="304"/>
      <c r="K6" s="304"/>
    </row>
    <row r="7" spans="1:14" ht="14.25" x14ac:dyDescent="0.2">
      <c r="A7" s="14"/>
      <c r="B7" s="14"/>
      <c r="C7" s="311"/>
      <c r="D7" s="311"/>
      <c r="E7" s="311"/>
      <c r="F7" s="311"/>
      <c r="G7" s="2"/>
    </row>
    <row r="8" spans="1:14" ht="14.25" x14ac:dyDescent="0.2">
      <c r="A8" s="304" t="s">
        <v>192</v>
      </c>
      <c r="B8" s="304"/>
      <c r="C8" s="304"/>
      <c r="D8" s="304"/>
      <c r="E8" s="304"/>
      <c r="F8" s="304"/>
      <c r="G8" s="304"/>
      <c r="H8" s="304"/>
      <c r="I8" s="304"/>
      <c r="J8" s="304"/>
      <c r="K8" s="304"/>
    </row>
    <row r="9" spans="1:14" x14ac:dyDescent="0.2">
      <c r="C9" s="311"/>
      <c r="D9" s="311"/>
      <c r="E9" s="311"/>
      <c r="F9" s="311"/>
      <c r="N9" s="61"/>
    </row>
    <row r="10" spans="1:14" x14ac:dyDescent="0.2">
      <c r="C10" s="1"/>
      <c r="D10" s="1"/>
      <c r="E10" s="1"/>
      <c r="F10" s="1"/>
    </row>
    <row r="11" spans="1:14" ht="13.5" thickBot="1" x14ac:dyDescent="0.25"/>
    <row r="12" spans="1:14" ht="17.100000000000001" customHeight="1" thickBot="1" x14ac:dyDescent="0.25">
      <c r="D12" s="312" t="s">
        <v>101</v>
      </c>
      <c r="E12" s="313"/>
      <c r="F12" s="313"/>
      <c r="G12" s="313"/>
      <c r="H12" s="314"/>
    </row>
    <row r="13" spans="1:14" ht="17.100000000000001" customHeight="1" thickBot="1" x14ac:dyDescent="0.25">
      <c r="C13" s="152" t="s">
        <v>58</v>
      </c>
      <c r="D13" s="153">
        <v>1</v>
      </c>
      <c r="E13" s="153">
        <v>3</v>
      </c>
      <c r="F13" s="153" t="s">
        <v>72</v>
      </c>
      <c r="G13" s="153">
        <v>6</v>
      </c>
      <c r="H13" s="153">
        <v>10</v>
      </c>
      <c r="I13" s="154">
        <v>12</v>
      </c>
    </row>
    <row r="14" spans="1:14" ht="18" customHeight="1" x14ac:dyDescent="0.2">
      <c r="C14" s="134" t="s">
        <v>57</v>
      </c>
      <c r="D14" s="135">
        <v>431111</v>
      </c>
      <c r="E14" s="135">
        <v>374387</v>
      </c>
      <c r="F14" s="135">
        <v>388277</v>
      </c>
      <c r="G14" s="136">
        <v>11000</v>
      </c>
      <c r="H14" s="136">
        <v>12004</v>
      </c>
      <c r="I14" s="137">
        <v>0</v>
      </c>
    </row>
    <row r="15" spans="1:14" ht="18" customHeight="1" x14ac:dyDescent="0.2">
      <c r="C15" s="98" t="s">
        <v>110</v>
      </c>
      <c r="D15" s="95">
        <v>192517</v>
      </c>
      <c r="E15" s="95">
        <v>197875</v>
      </c>
      <c r="F15" s="95">
        <v>177116</v>
      </c>
      <c r="G15" s="96">
        <v>11000</v>
      </c>
      <c r="H15" s="96">
        <v>0</v>
      </c>
      <c r="I15" s="97">
        <v>0</v>
      </c>
    </row>
    <row r="16" spans="1:14" ht="18" customHeight="1" x14ac:dyDescent="0.2">
      <c r="C16" s="98" t="s">
        <v>187</v>
      </c>
      <c r="D16" s="95">
        <v>227995</v>
      </c>
      <c r="E16" s="95">
        <v>181059</v>
      </c>
      <c r="F16" s="95">
        <v>130232</v>
      </c>
      <c r="G16" s="96">
        <v>34750</v>
      </c>
      <c r="H16" s="96">
        <v>7654</v>
      </c>
      <c r="I16" s="97">
        <v>4680</v>
      </c>
    </row>
    <row r="17" spans="1:11" ht="18" customHeight="1" thickBot="1" x14ac:dyDescent="0.25">
      <c r="C17" s="259" t="s">
        <v>239</v>
      </c>
      <c r="D17" s="260">
        <v>66744</v>
      </c>
      <c r="E17" s="260">
        <v>74410</v>
      </c>
      <c r="F17" s="260">
        <v>71883</v>
      </c>
      <c r="G17" s="261">
        <v>23498</v>
      </c>
      <c r="H17" s="261">
        <v>17775</v>
      </c>
      <c r="I17" s="262">
        <v>24343</v>
      </c>
    </row>
    <row r="18" spans="1:11" ht="17.100000000000001" customHeight="1" thickBot="1" x14ac:dyDescent="0.25">
      <c r="C18" s="155" t="s">
        <v>9</v>
      </c>
      <c r="D18" s="153">
        <f>SUM(D14:D17)</f>
        <v>918367</v>
      </c>
      <c r="E18" s="153">
        <f>SUM(E14:E17)</f>
        <v>827731</v>
      </c>
      <c r="F18" s="156">
        <f>SUM(F14:F17)</f>
        <v>767508</v>
      </c>
      <c r="G18" s="156">
        <f>SUM(G14:G17)</f>
        <v>80248</v>
      </c>
      <c r="H18" s="156">
        <f>SUM(H14:H17)</f>
        <v>37433</v>
      </c>
      <c r="I18" s="157">
        <f>SUM(I14:I17)</f>
        <v>29023</v>
      </c>
      <c r="J18" s="114"/>
    </row>
    <row r="19" spans="1:11" x14ac:dyDescent="0.2">
      <c r="A19" s="3"/>
      <c r="B19" s="3"/>
      <c r="C19" s="35"/>
      <c r="D19" s="35"/>
      <c r="E19" s="35"/>
      <c r="F19" s="92"/>
      <c r="G19" s="3"/>
    </row>
    <row r="29" spans="1:11" x14ac:dyDescent="0.2">
      <c r="K29" s="99"/>
    </row>
  </sheetData>
  <sheetProtection algorithmName="SHA-512" hashValue="XxmeK4nTGnW03mQtHySOQRz2VDPZkrfW3vgh6A0SR0DCJlEKpqUhsAaZ62hd46xKQ0ZgKEnm391nqtdM6EaxZw==" saltValue="vgQNWp/GZ4dCZvKdP1O3Dw==" spinCount="100000" sheet="1" formatCells="0" formatColumns="0" formatRows="0" insertColumns="0" insertRows="0" insertHyperlinks="0" deleteColumns="0" deleteRows="0" sort="0" autoFilter="0" pivotTables="0"/>
  <mergeCells count="5">
    <mergeCell ref="D12:H12"/>
    <mergeCell ref="C7:F7"/>
    <mergeCell ref="C9:F9"/>
    <mergeCell ref="A6:K6"/>
    <mergeCell ref="A8:K8"/>
  </mergeCells>
  <pageMargins left="0.7" right="0.7" top="0.75" bottom="0.75" header="0.3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7:E20"/>
  <sheetViews>
    <sheetView showGridLines="0" showRowColHeaders="0" zoomScale="150" zoomScaleNormal="150" workbookViewId="0"/>
  </sheetViews>
  <sheetFormatPr baseColWidth="10" defaultRowHeight="12.75" x14ac:dyDescent="0.2"/>
  <cols>
    <col min="1" max="1" width="9.42578125" customWidth="1"/>
    <col min="2" max="2" width="22" customWidth="1"/>
    <col min="3" max="3" width="20.85546875" customWidth="1"/>
    <col min="4" max="5" width="18.28515625" customWidth="1"/>
  </cols>
  <sheetData>
    <row r="7" spans="1:5" ht="14.25" customHeight="1" x14ac:dyDescent="0.2">
      <c r="B7" s="304" t="s">
        <v>79</v>
      </c>
      <c r="C7" s="304"/>
      <c r="D7" s="304"/>
    </row>
    <row r="8" spans="1:5" ht="14.25" x14ac:dyDescent="0.2">
      <c r="A8" s="14"/>
      <c r="B8" s="311"/>
      <c r="C8" s="311"/>
      <c r="D8" s="311"/>
      <c r="E8" s="2"/>
    </row>
    <row r="9" spans="1:5" ht="14.25" x14ac:dyDescent="0.2">
      <c r="B9" s="304" t="s">
        <v>192</v>
      </c>
      <c r="C9" s="304"/>
      <c r="D9" s="304"/>
    </row>
    <row r="10" spans="1:5" x14ac:dyDescent="0.2">
      <c r="B10" s="311"/>
      <c r="C10" s="311"/>
      <c r="D10" s="311"/>
    </row>
    <row r="11" spans="1:5" ht="13.5" thickBot="1" x14ac:dyDescent="0.25"/>
    <row r="12" spans="1:5" ht="14.1" customHeight="1" thickBot="1" x14ac:dyDescent="0.25">
      <c r="B12" s="123" t="s">
        <v>58</v>
      </c>
      <c r="C12" s="124" t="s">
        <v>55</v>
      </c>
      <c r="D12" s="125" t="s">
        <v>56</v>
      </c>
    </row>
    <row r="13" spans="1:5" ht="17.100000000000001" customHeight="1" x14ac:dyDescent="0.2">
      <c r="B13" s="120" t="s">
        <v>57</v>
      </c>
      <c r="C13" s="121">
        <v>39</v>
      </c>
      <c r="D13" s="122">
        <v>1204775</v>
      </c>
    </row>
    <row r="14" spans="1:5" ht="17.100000000000001" customHeight="1" x14ac:dyDescent="0.2">
      <c r="B14" s="248" t="s">
        <v>109</v>
      </c>
      <c r="C14" s="249">
        <v>21</v>
      </c>
      <c r="D14" s="250">
        <v>578508</v>
      </c>
    </row>
    <row r="15" spans="1:5" ht="17.100000000000001" customHeight="1" x14ac:dyDescent="0.2">
      <c r="B15" s="248" t="s">
        <v>173</v>
      </c>
      <c r="C15" s="249">
        <v>23</v>
      </c>
      <c r="D15" s="250">
        <v>572535</v>
      </c>
    </row>
    <row r="16" spans="1:5" ht="17.100000000000001" customHeight="1" thickBot="1" x14ac:dyDescent="0.25">
      <c r="B16" s="245" t="s">
        <v>193</v>
      </c>
      <c r="C16" s="246">
        <v>15</v>
      </c>
      <c r="D16" s="247">
        <v>229841</v>
      </c>
    </row>
    <row r="17" spans="1:5" ht="17.100000000000001" customHeight="1" thickBot="1" x14ac:dyDescent="0.25">
      <c r="B17" s="123" t="s">
        <v>9</v>
      </c>
      <c r="C17" s="126">
        <f>SUM(C13:C16)</f>
        <v>98</v>
      </c>
      <c r="D17" s="127">
        <f>SUM(D13:D16)</f>
        <v>2585659</v>
      </c>
    </row>
    <row r="18" spans="1:5" x14ac:dyDescent="0.2">
      <c r="A18" s="3"/>
      <c r="B18" s="35"/>
      <c r="C18" s="36"/>
      <c r="D18" s="37"/>
      <c r="E18" s="3"/>
    </row>
    <row r="19" spans="1:5" x14ac:dyDescent="0.2">
      <c r="A19" s="3"/>
      <c r="B19" s="35"/>
      <c r="C19" s="36"/>
      <c r="D19" s="37"/>
      <c r="E19" s="3"/>
    </row>
    <row r="20" spans="1:5" x14ac:dyDescent="0.2">
      <c r="A20" s="3"/>
      <c r="B20" s="35"/>
      <c r="C20" s="36"/>
      <c r="D20" s="37"/>
      <c r="E20" s="3"/>
    </row>
  </sheetData>
  <sheetProtection algorithmName="SHA-512" hashValue="OFcflNE/jH2gE4V4RowhI3L6xvDoq5+e39x0a+KGLhTlAjukPjaQiacprzAGkF79Oxo3EELA83ckvW/8eqplJw==" saltValue="ESkA2pHpbeF3piHxRf1Hlg==" spinCount="100000" sheet="1" formatCells="0" formatColumns="0" formatRows="0" insertColumns="0" insertRows="0" insertHyperlinks="0" deleteColumns="0" deleteRows="0" sort="0" autoFilter="0" pivotTables="0"/>
  <mergeCells count="4">
    <mergeCell ref="B7:D7"/>
    <mergeCell ref="B8:D8"/>
    <mergeCell ref="B9:D9"/>
    <mergeCell ref="B10:D10"/>
  </mergeCells>
  <phoneticPr fontId="10" type="noConversion"/>
  <pageMargins left="0.75" right="0.75" top="1" bottom="1" header="0" footer="0"/>
  <pageSetup paperSize="9" scale="120" orientation="landscape" horizontalDpi="0" verticalDpi="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AC05E-18A7-4850-9E30-DBBB887ED2A2}">
  <dimension ref="A1:P33"/>
  <sheetViews>
    <sheetView showGridLines="0" showRowColHeaders="0" zoomScale="150" zoomScaleNormal="150" workbookViewId="0"/>
  </sheetViews>
  <sheetFormatPr baseColWidth="10" defaultRowHeight="12.75" x14ac:dyDescent="0.2"/>
  <cols>
    <col min="1" max="1" width="4.28515625" customWidth="1"/>
    <col min="2" max="2" width="15" customWidth="1"/>
  </cols>
  <sheetData>
    <row r="1" spans="1:16" ht="14.25" x14ac:dyDescent="0.2">
      <c r="I1" s="57"/>
      <c r="J1" s="57"/>
      <c r="K1" s="57"/>
    </row>
    <row r="2" spans="1:16" ht="14.25" x14ac:dyDescent="0.2">
      <c r="F2" s="29"/>
      <c r="G2" s="29"/>
      <c r="H2" s="29"/>
      <c r="I2" s="57"/>
    </row>
    <row r="3" spans="1:16" ht="14.25" x14ac:dyDescent="0.2">
      <c r="F3" s="29"/>
      <c r="G3" s="29"/>
      <c r="H3" s="29"/>
      <c r="I3" s="57"/>
    </row>
    <row r="4" spans="1:16" ht="14.25" x14ac:dyDescent="0.2">
      <c r="F4" s="29"/>
      <c r="G4" s="29"/>
      <c r="H4" s="29"/>
      <c r="I4" s="57"/>
    </row>
    <row r="5" spans="1:16" ht="14.25" x14ac:dyDescent="0.2">
      <c r="F5" s="29"/>
      <c r="G5" s="29"/>
      <c r="H5" s="29"/>
      <c r="I5" s="57"/>
    </row>
    <row r="6" spans="1:16" x14ac:dyDescent="0.2">
      <c r="A6" s="304" t="s">
        <v>163</v>
      </c>
      <c r="B6" s="304"/>
      <c r="C6" s="304"/>
      <c r="D6" s="304"/>
      <c r="E6" s="304"/>
      <c r="F6" s="304"/>
      <c r="G6" s="304"/>
      <c r="H6" s="304"/>
      <c r="I6" s="304"/>
      <c r="J6" s="304"/>
      <c r="K6" s="304"/>
      <c r="L6" s="304"/>
      <c r="M6" s="304"/>
      <c r="N6" s="304"/>
      <c r="O6" s="304"/>
      <c r="P6" s="304"/>
    </row>
    <row r="7" spans="1:16" x14ac:dyDescent="0.2">
      <c r="A7" s="304"/>
      <c r="B7" s="304"/>
      <c r="C7" s="304"/>
      <c r="D7" s="304"/>
      <c r="E7" s="304"/>
      <c r="F7" s="304"/>
      <c r="G7" s="304"/>
      <c r="H7" s="304"/>
      <c r="I7" s="304"/>
      <c r="J7" s="304"/>
      <c r="K7" s="304"/>
      <c r="L7" s="304"/>
      <c r="M7" s="304"/>
      <c r="N7" s="304"/>
      <c r="O7" s="304"/>
      <c r="P7" s="304"/>
    </row>
    <row r="8" spans="1:16" ht="12" customHeight="1" x14ac:dyDescent="0.2">
      <c r="A8" s="304" t="s">
        <v>194</v>
      </c>
      <c r="B8" s="304"/>
      <c r="C8" s="304"/>
      <c r="D8" s="304"/>
      <c r="E8" s="304"/>
      <c r="F8" s="304"/>
      <c r="G8" s="304"/>
      <c r="H8" s="304"/>
      <c r="I8" s="304"/>
      <c r="J8" s="304"/>
      <c r="K8" s="304"/>
      <c r="L8" s="304"/>
      <c r="M8" s="304"/>
      <c r="N8" s="304"/>
      <c r="O8" s="304"/>
      <c r="P8" s="304"/>
    </row>
    <row r="9" spans="1:16" ht="12" customHeight="1" x14ac:dyDescent="0.2">
      <c r="A9" s="304"/>
      <c r="B9" s="304"/>
      <c r="C9" s="304"/>
      <c r="D9" s="304"/>
      <c r="E9" s="304"/>
      <c r="F9" s="304"/>
      <c r="G9" s="304"/>
      <c r="H9" s="304"/>
      <c r="I9" s="304"/>
      <c r="J9" s="304"/>
      <c r="K9" s="304"/>
      <c r="L9" s="304"/>
      <c r="M9" s="304"/>
      <c r="N9" s="304"/>
      <c r="O9" s="304"/>
      <c r="P9" s="304"/>
    </row>
    <row r="10" spans="1:16" ht="15" thickBot="1" x14ac:dyDescent="0.25">
      <c r="A10" s="21"/>
      <c r="B10" s="21"/>
      <c r="C10" s="21"/>
      <c r="D10" s="21"/>
      <c r="E10" s="21"/>
      <c r="F10" s="57"/>
      <c r="G10" s="57"/>
      <c r="H10" s="57"/>
      <c r="I10" s="57"/>
    </row>
    <row r="11" spans="1:16" ht="13.5" thickBot="1" x14ac:dyDescent="0.25">
      <c r="A11" s="30"/>
      <c r="B11" s="243" t="s">
        <v>167</v>
      </c>
      <c r="C11" s="315" t="s">
        <v>4</v>
      </c>
      <c r="D11" s="316"/>
      <c r="E11" s="316"/>
      <c r="F11" s="316"/>
      <c r="G11" s="316"/>
      <c r="H11" s="316"/>
      <c r="I11" s="316"/>
      <c r="J11" s="316"/>
      <c r="K11" s="316"/>
      <c r="L11" s="316"/>
      <c r="M11" s="316"/>
      <c r="N11" s="317"/>
    </row>
    <row r="12" spans="1:16" ht="13.5" customHeight="1" thickBot="1" x14ac:dyDescent="0.25">
      <c r="A12" s="218"/>
      <c r="B12" s="244" t="s">
        <v>168</v>
      </c>
      <c r="C12" s="221" t="s">
        <v>146</v>
      </c>
      <c r="D12" s="226" t="s">
        <v>147</v>
      </c>
      <c r="E12" s="226" t="s">
        <v>148</v>
      </c>
      <c r="F12" s="226" t="s">
        <v>149</v>
      </c>
      <c r="G12" s="226" t="s">
        <v>150</v>
      </c>
      <c r="H12" s="226" t="s">
        <v>151</v>
      </c>
      <c r="I12" s="226" t="s">
        <v>152</v>
      </c>
      <c r="J12" s="226" t="s">
        <v>153</v>
      </c>
      <c r="K12" s="226" t="s">
        <v>154</v>
      </c>
      <c r="L12" s="226" t="s">
        <v>155</v>
      </c>
      <c r="M12" s="226" t="s">
        <v>156</v>
      </c>
      <c r="N12" s="226" t="s">
        <v>157</v>
      </c>
      <c r="O12" s="227" t="s">
        <v>9</v>
      </c>
    </row>
    <row r="13" spans="1:16" x14ac:dyDescent="0.2">
      <c r="A13" s="218"/>
      <c r="B13" s="224" t="s">
        <v>165</v>
      </c>
      <c r="C13" s="274">
        <v>11000</v>
      </c>
      <c r="D13" s="222">
        <v>11000</v>
      </c>
      <c r="E13" s="222">
        <v>34750</v>
      </c>
      <c r="F13" s="222">
        <v>23498</v>
      </c>
      <c r="G13" s="263">
        <v>0</v>
      </c>
      <c r="H13" s="263">
        <v>0</v>
      </c>
      <c r="I13" s="263">
        <v>0</v>
      </c>
      <c r="J13" s="263">
        <v>0</v>
      </c>
      <c r="K13" s="263">
        <v>0</v>
      </c>
      <c r="L13" s="263">
        <v>0</v>
      </c>
      <c r="M13" s="263">
        <v>0</v>
      </c>
      <c r="N13" s="263">
        <v>0</v>
      </c>
      <c r="O13" s="264">
        <f t="shared" ref="O13:O19" si="0">SUM(C13:N13)</f>
        <v>80248</v>
      </c>
    </row>
    <row r="14" spans="1:16" x14ac:dyDescent="0.2">
      <c r="A14" s="219"/>
      <c r="B14" s="224" t="s">
        <v>7</v>
      </c>
      <c r="C14" s="275">
        <v>119982</v>
      </c>
      <c r="D14" s="223">
        <v>58300</v>
      </c>
      <c r="E14" s="223">
        <v>61018</v>
      </c>
      <c r="F14" s="223">
        <v>0</v>
      </c>
      <c r="G14" s="265">
        <v>0</v>
      </c>
      <c r="H14" s="265">
        <v>0</v>
      </c>
      <c r="I14" s="265">
        <v>0</v>
      </c>
      <c r="J14" s="265">
        <v>0</v>
      </c>
      <c r="K14" s="265">
        <v>0</v>
      </c>
      <c r="L14" s="265">
        <v>0</v>
      </c>
      <c r="M14" s="265">
        <v>0</v>
      </c>
      <c r="N14" s="265">
        <v>0</v>
      </c>
      <c r="O14" s="266">
        <f t="shared" si="0"/>
        <v>239300</v>
      </c>
    </row>
    <row r="15" spans="1:16" x14ac:dyDescent="0.2">
      <c r="A15" s="218"/>
      <c r="B15" s="224" t="s">
        <v>89</v>
      </c>
      <c r="C15" s="275">
        <v>481072</v>
      </c>
      <c r="D15" s="223">
        <v>182597</v>
      </c>
      <c r="E15" s="223">
        <v>209180</v>
      </c>
      <c r="F15" s="223">
        <v>51359</v>
      </c>
      <c r="G15" s="265">
        <v>0</v>
      </c>
      <c r="H15" s="265">
        <v>0</v>
      </c>
      <c r="I15" s="265">
        <v>0</v>
      </c>
      <c r="J15" s="265">
        <v>0</v>
      </c>
      <c r="K15" s="265">
        <v>0</v>
      </c>
      <c r="L15" s="265">
        <v>0</v>
      </c>
      <c r="M15" s="265">
        <v>0</v>
      </c>
      <c r="N15" s="265">
        <v>0</v>
      </c>
      <c r="O15" s="266">
        <f t="shared" si="0"/>
        <v>924208</v>
      </c>
    </row>
    <row r="16" spans="1:16" x14ac:dyDescent="0.2">
      <c r="A16" s="218"/>
      <c r="B16" s="224" t="s">
        <v>39</v>
      </c>
      <c r="C16" s="275">
        <v>139857</v>
      </c>
      <c r="D16" s="223">
        <v>70906</v>
      </c>
      <c r="E16" s="223">
        <v>106332</v>
      </c>
      <c r="F16" s="223">
        <v>50910</v>
      </c>
      <c r="G16" s="265">
        <v>0</v>
      </c>
      <c r="H16" s="265">
        <v>0</v>
      </c>
      <c r="I16" s="265">
        <v>0</v>
      </c>
      <c r="J16" s="265">
        <v>0</v>
      </c>
      <c r="K16" s="265">
        <v>0</v>
      </c>
      <c r="L16" s="265">
        <v>0</v>
      </c>
      <c r="M16" s="265">
        <v>0</v>
      </c>
      <c r="N16" s="265">
        <v>0</v>
      </c>
      <c r="O16" s="266">
        <f t="shared" si="0"/>
        <v>368005</v>
      </c>
    </row>
    <row r="17" spans="1:15" x14ac:dyDescent="0.2">
      <c r="A17" s="218"/>
      <c r="B17" s="224" t="s">
        <v>166</v>
      </c>
      <c r="C17" s="275">
        <v>49792</v>
      </c>
      <c r="D17" s="223">
        <v>0</v>
      </c>
      <c r="E17" s="223">
        <v>18762</v>
      </c>
      <c r="F17" s="223">
        <v>0</v>
      </c>
      <c r="G17" s="265">
        <v>0</v>
      </c>
      <c r="H17" s="265">
        <v>0</v>
      </c>
      <c r="I17" s="265">
        <v>0</v>
      </c>
      <c r="J17" s="265">
        <v>0</v>
      </c>
      <c r="K17" s="265">
        <v>0</v>
      </c>
      <c r="L17" s="265">
        <v>0</v>
      </c>
      <c r="M17" s="265">
        <v>0</v>
      </c>
      <c r="N17" s="265">
        <v>0</v>
      </c>
      <c r="O17" s="266">
        <f t="shared" si="0"/>
        <v>68554</v>
      </c>
    </row>
    <row r="18" spans="1:15" x14ac:dyDescent="0.2">
      <c r="A18" s="218"/>
      <c r="B18" s="224" t="s">
        <v>0</v>
      </c>
      <c r="C18" s="276">
        <v>403072</v>
      </c>
      <c r="D18" s="241">
        <v>255705</v>
      </c>
      <c r="E18" s="241">
        <v>142493</v>
      </c>
      <c r="F18" s="241">
        <v>69634</v>
      </c>
      <c r="G18" s="267">
        <v>0</v>
      </c>
      <c r="H18" s="267">
        <v>0</v>
      </c>
      <c r="I18" s="267">
        <v>0</v>
      </c>
      <c r="J18" s="267">
        <v>0</v>
      </c>
      <c r="K18" s="267">
        <v>0</v>
      </c>
      <c r="L18" s="267">
        <v>0</v>
      </c>
      <c r="M18" s="267">
        <v>0</v>
      </c>
      <c r="N18" s="267">
        <v>0</v>
      </c>
      <c r="O18" s="268">
        <f t="shared" si="0"/>
        <v>870904</v>
      </c>
    </row>
    <row r="19" spans="1:15" ht="13.5" thickBot="1" x14ac:dyDescent="0.25">
      <c r="A19" s="218"/>
      <c r="B19" s="231" t="s">
        <v>240</v>
      </c>
      <c r="C19" s="354">
        <v>0</v>
      </c>
      <c r="D19" s="351">
        <v>0</v>
      </c>
      <c r="E19" s="351">
        <v>0</v>
      </c>
      <c r="F19" s="351">
        <v>34440</v>
      </c>
      <c r="G19" s="352">
        <v>0</v>
      </c>
      <c r="H19" s="352">
        <v>0</v>
      </c>
      <c r="I19" s="352">
        <v>0</v>
      </c>
      <c r="J19" s="352">
        <v>0</v>
      </c>
      <c r="K19" s="352">
        <v>0</v>
      </c>
      <c r="L19" s="352">
        <v>0</v>
      </c>
      <c r="M19" s="352">
        <v>0</v>
      </c>
      <c r="N19" s="352">
        <v>0</v>
      </c>
      <c r="O19" s="353">
        <f t="shared" si="0"/>
        <v>34440</v>
      </c>
    </row>
    <row r="20" spans="1:15" ht="13.5" customHeight="1" thickBot="1" x14ac:dyDescent="0.25">
      <c r="A20" s="218"/>
      <c r="B20" s="244" t="s">
        <v>171</v>
      </c>
      <c r="C20" s="237">
        <f>SUM(C13:C19)</f>
        <v>1204775</v>
      </c>
      <c r="D20" s="239">
        <f>SUM(D13:D19)</f>
        <v>578508</v>
      </c>
      <c r="E20" s="239">
        <f>SUM(E13:E19)</f>
        <v>572535</v>
      </c>
      <c r="F20" s="239">
        <f>SUM(F13:F19)</f>
        <v>229841</v>
      </c>
      <c r="G20" s="234">
        <v>0</v>
      </c>
      <c r="H20" s="234">
        <v>0</v>
      </c>
      <c r="I20" s="234">
        <v>0</v>
      </c>
      <c r="J20" s="234">
        <v>0</v>
      </c>
      <c r="K20" s="234">
        <v>0</v>
      </c>
      <c r="L20" s="234">
        <v>0</v>
      </c>
      <c r="M20" s="234">
        <v>0</v>
      </c>
      <c r="N20" s="234">
        <v>0</v>
      </c>
      <c r="O20" s="297">
        <f>SUM(O13:O19)</f>
        <v>2585659</v>
      </c>
    </row>
    <row r="21" spans="1:15" ht="13.5" customHeight="1" thickBot="1" x14ac:dyDescent="0.25">
      <c r="A21" s="218"/>
      <c r="B21" s="244" t="s">
        <v>169</v>
      </c>
      <c r="C21" s="277"/>
      <c r="D21" s="242"/>
      <c r="E21" s="242"/>
      <c r="F21" s="242"/>
      <c r="G21" s="269"/>
      <c r="H21" s="269"/>
      <c r="I21" s="270"/>
      <c r="J21" s="269"/>
      <c r="K21" s="269"/>
      <c r="L21" s="269"/>
      <c r="M21" s="269"/>
      <c r="N21" s="269"/>
      <c r="O21" s="271"/>
    </row>
    <row r="22" spans="1:15" x14ac:dyDescent="0.2">
      <c r="A22" s="218"/>
      <c r="B22" s="224" t="s">
        <v>85</v>
      </c>
      <c r="C22" s="274">
        <v>6703</v>
      </c>
      <c r="D22" s="222">
        <v>0</v>
      </c>
      <c r="E22" s="222">
        <v>12334</v>
      </c>
      <c r="F22" s="222">
        <v>26157</v>
      </c>
      <c r="G22" s="263">
        <v>0</v>
      </c>
      <c r="H22" s="263">
        <v>0</v>
      </c>
      <c r="I22" s="263">
        <v>0</v>
      </c>
      <c r="J22" s="263">
        <v>0</v>
      </c>
      <c r="K22" s="263">
        <v>0</v>
      </c>
      <c r="L22" s="263">
        <v>0</v>
      </c>
      <c r="M22" s="263">
        <v>0</v>
      </c>
      <c r="N22" s="263">
        <v>0</v>
      </c>
      <c r="O22" s="264">
        <f t="shared" ref="O22:O32" si="1">SUM(C22:N22)</f>
        <v>45194</v>
      </c>
    </row>
    <row r="23" spans="1:15" x14ac:dyDescent="0.2">
      <c r="A23" s="218"/>
      <c r="B23" s="224" t="s">
        <v>86</v>
      </c>
      <c r="C23" s="275">
        <v>5301</v>
      </c>
      <c r="D23" s="223">
        <v>0</v>
      </c>
      <c r="E23" s="223">
        <v>0</v>
      </c>
      <c r="F23" s="223">
        <v>14567</v>
      </c>
      <c r="G23" s="265">
        <v>0</v>
      </c>
      <c r="H23" s="265">
        <v>0</v>
      </c>
      <c r="I23" s="265">
        <v>0</v>
      </c>
      <c r="J23" s="265">
        <v>0</v>
      </c>
      <c r="K23" s="265">
        <v>0</v>
      </c>
      <c r="L23" s="265">
        <v>0</v>
      </c>
      <c r="M23" s="265">
        <v>0</v>
      </c>
      <c r="N23" s="265">
        <v>0</v>
      </c>
      <c r="O23" s="266">
        <f t="shared" si="1"/>
        <v>19868</v>
      </c>
    </row>
    <row r="24" spans="1:15" x14ac:dyDescent="0.2">
      <c r="A24" s="218"/>
      <c r="B24" s="231" t="s">
        <v>102</v>
      </c>
      <c r="C24" s="278">
        <v>0</v>
      </c>
      <c r="D24" s="232">
        <v>0</v>
      </c>
      <c r="E24" s="232">
        <v>1501</v>
      </c>
      <c r="F24" s="232">
        <v>0</v>
      </c>
      <c r="G24" s="272">
        <v>0</v>
      </c>
      <c r="H24" s="272">
        <v>0</v>
      </c>
      <c r="I24" s="272">
        <v>0</v>
      </c>
      <c r="J24" s="272">
        <v>0</v>
      </c>
      <c r="K24" s="272">
        <v>0</v>
      </c>
      <c r="L24" s="272">
        <v>0</v>
      </c>
      <c r="M24" s="272">
        <v>0</v>
      </c>
      <c r="N24" s="272">
        <v>0</v>
      </c>
      <c r="O24" s="273">
        <f t="shared" si="1"/>
        <v>1501</v>
      </c>
    </row>
    <row r="25" spans="1:15" ht="13.5" thickBot="1" x14ac:dyDescent="0.25">
      <c r="A25" s="218"/>
      <c r="B25" s="231" t="s">
        <v>88</v>
      </c>
      <c r="C25" s="354">
        <v>0</v>
      </c>
      <c r="D25" s="351">
        <v>0</v>
      </c>
      <c r="E25" s="351">
        <v>0</v>
      </c>
      <c r="F25" s="351">
        <v>6694</v>
      </c>
      <c r="G25" s="352">
        <v>0</v>
      </c>
      <c r="H25" s="352">
        <v>0</v>
      </c>
      <c r="I25" s="352">
        <v>0</v>
      </c>
      <c r="J25" s="352">
        <v>0</v>
      </c>
      <c r="K25" s="352">
        <v>0</v>
      </c>
      <c r="L25" s="352">
        <v>0</v>
      </c>
      <c r="M25" s="352">
        <v>0</v>
      </c>
      <c r="N25" s="352">
        <v>0</v>
      </c>
      <c r="O25" s="353">
        <f>SUM(C25:N25)</f>
        <v>6694</v>
      </c>
    </row>
    <row r="26" spans="1:15" ht="13.5" thickBot="1" x14ac:dyDescent="0.25">
      <c r="B26" s="235" t="s">
        <v>172</v>
      </c>
      <c r="C26" s="238">
        <f>SUM(C22:C25)</f>
        <v>12004</v>
      </c>
      <c r="D26" s="240">
        <v>0</v>
      </c>
      <c r="E26" s="356">
        <f>SUM(E22:E25)</f>
        <v>13835</v>
      </c>
      <c r="F26" s="356">
        <f>SUM(F22:F25)</f>
        <v>47418</v>
      </c>
      <c r="G26" s="301">
        <f>SUM(G22:G25)</f>
        <v>0</v>
      </c>
      <c r="H26" s="301">
        <f>SUM(H22:H25)</f>
        <v>0</v>
      </c>
      <c r="I26" s="301">
        <f>SUM(I22:I25)</f>
        <v>0</v>
      </c>
      <c r="J26" s="301">
        <f>SUM(J22:J25)</f>
        <v>0</v>
      </c>
      <c r="K26" s="301">
        <f>SUM(K22:K25)</f>
        <v>0</v>
      </c>
      <c r="L26" s="301">
        <f>SUM(L22:L25)</f>
        <v>0</v>
      </c>
      <c r="M26" s="301">
        <f>SUM(M22:M25)</f>
        <v>0</v>
      </c>
      <c r="N26" s="301">
        <f>SUM(N22:N25)</f>
        <v>0</v>
      </c>
      <c r="O26" s="298">
        <f>SUM(O22:O25)</f>
        <v>73257</v>
      </c>
    </row>
    <row r="27" spans="1:15" ht="13.5" thickBot="1" x14ac:dyDescent="0.25">
      <c r="B27" s="235" t="s">
        <v>241</v>
      </c>
      <c r="C27" s="238"/>
      <c r="D27" s="240"/>
      <c r="E27" s="240"/>
      <c r="F27" s="236"/>
      <c r="G27" s="301"/>
      <c r="H27" s="301"/>
      <c r="I27" s="301"/>
      <c r="J27" s="301"/>
      <c r="K27" s="301"/>
      <c r="L27" s="301"/>
      <c r="M27" s="301"/>
      <c r="N27" s="301"/>
      <c r="O27" s="298"/>
    </row>
    <row r="28" spans="1:15" ht="13.5" thickBot="1" x14ac:dyDescent="0.25">
      <c r="B28" s="355" t="s">
        <v>199</v>
      </c>
      <c r="C28" s="357">
        <v>0</v>
      </c>
      <c r="D28" s="358">
        <v>0</v>
      </c>
      <c r="E28" s="358">
        <v>0</v>
      </c>
      <c r="F28" s="358">
        <v>517</v>
      </c>
      <c r="G28" s="360">
        <v>0</v>
      </c>
      <c r="H28" s="360">
        <v>0</v>
      </c>
      <c r="I28" s="360">
        <v>0</v>
      </c>
      <c r="J28" s="360">
        <v>0</v>
      </c>
      <c r="K28" s="360">
        <v>0</v>
      </c>
      <c r="L28" s="360">
        <v>0</v>
      </c>
      <c r="M28" s="360">
        <v>0</v>
      </c>
      <c r="N28" s="360">
        <v>0</v>
      </c>
      <c r="O28" s="359">
        <f>SUM(C28:N28)</f>
        <v>517</v>
      </c>
    </row>
    <row r="29" spans="1:15" ht="13.5" thickBot="1" x14ac:dyDescent="0.25">
      <c r="B29" s="355" t="s">
        <v>200</v>
      </c>
      <c r="C29" s="357">
        <v>0</v>
      </c>
      <c r="D29" s="358">
        <v>0</v>
      </c>
      <c r="E29" s="358">
        <v>0</v>
      </c>
      <c r="F29" s="358">
        <v>877</v>
      </c>
      <c r="G29" s="360">
        <v>0</v>
      </c>
      <c r="H29" s="360">
        <v>0</v>
      </c>
      <c r="I29" s="360">
        <v>0</v>
      </c>
      <c r="J29" s="360">
        <v>0</v>
      </c>
      <c r="K29" s="360">
        <v>0</v>
      </c>
      <c r="L29" s="360">
        <v>0</v>
      </c>
      <c r="M29" s="360">
        <v>0</v>
      </c>
      <c r="N29" s="360">
        <v>0</v>
      </c>
      <c r="O29" s="361">
        <f>SUM(C29:N29)</f>
        <v>877</v>
      </c>
    </row>
    <row r="30" spans="1:15" ht="13.5" thickBot="1" x14ac:dyDescent="0.25">
      <c r="B30" s="363" t="s">
        <v>242</v>
      </c>
      <c r="C30" s="238"/>
      <c r="D30" s="240"/>
      <c r="E30" s="240"/>
      <c r="F30" s="362">
        <f>SUM(F28:F29)</f>
        <v>1394</v>
      </c>
      <c r="G30" s="301"/>
      <c r="H30" s="301"/>
      <c r="I30" s="301"/>
      <c r="J30" s="301"/>
      <c r="K30" s="301"/>
      <c r="L30" s="301"/>
      <c r="M30" s="301"/>
      <c r="N30" s="301"/>
      <c r="O30" s="298">
        <f>SUM(C30:N30)</f>
        <v>1394</v>
      </c>
    </row>
    <row r="31" spans="1:15" ht="13.5" thickBot="1" x14ac:dyDescent="0.25">
      <c r="B31" s="235" t="s">
        <v>170</v>
      </c>
      <c r="C31" s="238">
        <v>1216779</v>
      </c>
      <c r="D31" s="240">
        <v>578508</v>
      </c>
      <c r="E31" s="240">
        <f>SUM(E20,E26)</f>
        <v>586370</v>
      </c>
      <c r="F31" s="362">
        <f>SUM(F20,F26,F30)</f>
        <v>278653</v>
      </c>
      <c r="G31" s="301">
        <v>0</v>
      </c>
      <c r="H31" s="301">
        <v>0</v>
      </c>
      <c r="I31" s="301">
        <v>0</v>
      </c>
      <c r="J31" s="301">
        <v>0</v>
      </c>
      <c r="K31" s="301">
        <v>0</v>
      </c>
      <c r="L31" s="301">
        <v>0</v>
      </c>
      <c r="M31" s="301">
        <v>0</v>
      </c>
      <c r="N31" s="301">
        <v>0</v>
      </c>
      <c r="O31" s="298">
        <f>SUM(O20,O26,O30)</f>
        <v>2660310</v>
      </c>
    </row>
    <row r="32" spans="1:15" ht="13.5" thickBot="1" x14ac:dyDescent="0.25">
      <c r="B32" s="237" t="s">
        <v>164</v>
      </c>
      <c r="C32" s="239">
        <v>39</v>
      </c>
      <c r="D32" s="239">
        <v>21</v>
      </c>
      <c r="E32" s="239">
        <v>23</v>
      </c>
      <c r="F32" s="239">
        <v>15</v>
      </c>
      <c r="G32" s="299">
        <v>0</v>
      </c>
      <c r="H32" s="299">
        <v>0</v>
      </c>
      <c r="I32" s="299">
        <v>0</v>
      </c>
      <c r="J32" s="299">
        <v>0</v>
      </c>
      <c r="K32" s="299">
        <v>0</v>
      </c>
      <c r="L32" s="299">
        <v>0</v>
      </c>
      <c r="M32" s="299">
        <v>0</v>
      </c>
      <c r="N32" s="299">
        <v>0</v>
      </c>
      <c r="O32" s="300">
        <f>SUM(C32:N32)</f>
        <v>98</v>
      </c>
    </row>
    <row r="33" spans="5:11" ht="14.25" x14ac:dyDescent="0.2">
      <c r="E33" s="1"/>
      <c r="I33" s="57"/>
      <c r="J33" s="57"/>
      <c r="K33" s="57"/>
    </row>
  </sheetData>
  <sheetProtection algorithmName="SHA-512" hashValue="Mk2McHtXiLKUd/cqE35c2C722PXfFbVJYLZkAclWq3qpWJHG0QiCyym+O6QTwfB5+TSAh7NGlvdP5KxsZ1BHoA==" saltValue="JBAgelkmJNtUURgSu35wLg==" spinCount="100000" sheet="1" formatCells="0" formatColumns="0" formatRows="0" insertColumns="0" insertRows="0" insertHyperlinks="0" deleteColumns="0" deleteRows="0" sort="0" autoFilter="0" pivotTables="0"/>
  <mergeCells count="3">
    <mergeCell ref="A6:P7"/>
    <mergeCell ref="A8:P9"/>
    <mergeCell ref="C11:N11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33DDF-9C87-43EF-A1F2-BED3F95F1424}">
  <dimension ref="A1:Q45"/>
  <sheetViews>
    <sheetView showGridLines="0" zoomScale="150" zoomScaleNormal="150" workbookViewId="0"/>
  </sheetViews>
  <sheetFormatPr baseColWidth="10" defaultRowHeight="12.75" x14ac:dyDescent="0.2"/>
  <cols>
    <col min="2" max="2" width="9.140625" customWidth="1"/>
    <col min="3" max="3" width="13.42578125" customWidth="1"/>
    <col min="4" max="15" width="7.42578125" customWidth="1"/>
  </cols>
  <sheetData>
    <row r="1" spans="1:17" ht="14.25" x14ac:dyDescent="0.2">
      <c r="G1" s="29"/>
      <c r="H1" s="29"/>
      <c r="I1" s="29"/>
      <c r="J1" s="57"/>
    </row>
    <row r="2" spans="1:17" ht="14.25" x14ac:dyDescent="0.2">
      <c r="G2" s="29"/>
      <c r="H2" s="29"/>
      <c r="I2" s="29"/>
      <c r="J2" s="57"/>
    </row>
    <row r="3" spans="1:17" ht="14.25" x14ac:dyDescent="0.2">
      <c r="G3" s="29"/>
      <c r="H3" s="29"/>
      <c r="I3" s="29"/>
      <c r="J3" s="57"/>
    </row>
    <row r="4" spans="1:17" ht="14.25" customHeight="1" x14ac:dyDescent="0.2">
      <c r="A4" s="304" t="s">
        <v>54</v>
      </c>
      <c r="B4" s="304"/>
      <c r="C4" s="304"/>
      <c r="D4" s="304"/>
      <c r="E4" s="304"/>
      <c r="F4" s="304"/>
      <c r="G4" s="304"/>
      <c r="H4" s="304"/>
      <c r="I4" s="304"/>
      <c r="J4" s="304"/>
      <c r="K4" s="304"/>
      <c r="L4" s="304"/>
      <c r="M4" s="304"/>
      <c r="N4" s="304"/>
      <c r="O4" s="304"/>
      <c r="P4" s="304"/>
      <c r="Q4" s="304"/>
    </row>
    <row r="5" spans="1:17" ht="9.9499999999999993" customHeight="1" x14ac:dyDescent="0.2">
      <c r="A5" s="304"/>
      <c r="B5" s="304"/>
      <c r="C5" s="304"/>
      <c r="D5" s="304"/>
      <c r="E5" s="304"/>
      <c r="F5" s="304"/>
      <c r="G5" s="304"/>
      <c r="H5" s="304"/>
      <c r="I5" s="304"/>
      <c r="J5" s="304"/>
      <c r="K5" s="304"/>
      <c r="L5" s="304"/>
      <c r="M5" s="304"/>
      <c r="N5" s="304"/>
      <c r="O5" s="304"/>
      <c r="P5" s="304"/>
      <c r="Q5" s="304"/>
    </row>
    <row r="6" spans="1:17" ht="12.95" customHeight="1" x14ac:dyDescent="0.2">
      <c r="A6" s="304" t="s">
        <v>194</v>
      </c>
      <c r="B6" s="304"/>
      <c r="C6" s="304"/>
      <c r="D6" s="304"/>
      <c r="E6" s="304"/>
      <c r="F6" s="304"/>
      <c r="G6" s="304"/>
      <c r="H6" s="304"/>
      <c r="I6" s="304"/>
      <c r="J6" s="304"/>
      <c r="K6" s="304"/>
      <c r="L6" s="304"/>
      <c r="M6" s="304"/>
      <c r="N6" s="304"/>
      <c r="O6" s="304"/>
      <c r="P6" s="304"/>
      <c r="Q6" s="304"/>
    </row>
    <row r="7" spans="1:17" ht="12.95" customHeight="1" x14ac:dyDescent="0.2">
      <c r="A7" s="304"/>
      <c r="B7" s="304"/>
      <c r="C7" s="304"/>
      <c r="D7" s="304"/>
      <c r="E7" s="304"/>
      <c r="F7" s="304"/>
      <c r="G7" s="304"/>
      <c r="H7" s="304"/>
      <c r="I7" s="304"/>
      <c r="J7" s="304"/>
      <c r="K7" s="304"/>
      <c r="L7" s="304"/>
      <c r="M7" s="304"/>
      <c r="N7" s="304"/>
      <c r="O7" s="304"/>
      <c r="P7" s="304"/>
      <c r="Q7" s="304"/>
    </row>
    <row r="8" spans="1:17" ht="12" customHeight="1" x14ac:dyDescent="0.2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</row>
    <row r="9" spans="1:17" ht="15" thickBot="1" x14ac:dyDescent="0.25">
      <c r="A9" s="21"/>
      <c r="B9" s="21"/>
      <c r="C9" s="21"/>
      <c r="D9" s="21"/>
      <c r="E9" s="21"/>
      <c r="F9" s="21"/>
      <c r="G9" s="57"/>
      <c r="H9" s="57"/>
      <c r="I9" s="57"/>
      <c r="J9" s="57"/>
    </row>
    <row r="10" spans="1:17" ht="15" customHeight="1" thickBot="1" x14ac:dyDescent="0.25">
      <c r="A10" s="30"/>
      <c r="B10" s="30"/>
      <c r="D10" s="318" t="s">
        <v>4</v>
      </c>
      <c r="E10" s="319"/>
      <c r="F10" s="319"/>
      <c r="G10" s="319"/>
      <c r="H10" s="319"/>
      <c r="I10" s="319"/>
      <c r="J10" s="319"/>
      <c r="K10" s="319"/>
      <c r="L10" s="319"/>
      <c r="M10" s="319"/>
      <c r="N10" s="319"/>
      <c r="O10" s="320"/>
    </row>
    <row r="11" spans="1:17" ht="13.5" thickBot="1" x14ac:dyDescent="0.25">
      <c r="A11" s="218"/>
      <c r="B11" s="218"/>
      <c r="C11" s="220" t="s">
        <v>64</v>
      </c>
      <c r="D11" s="221" t="s">
        <v>146</v>
      </c>
      <c r="E11" s="226" t="s">
        <v>147</v>
      </c>
      <c r="F11" s="226" t="s">
        <v>148</v>
      </c>
      <c r="G11" s="226" t="s">
        <v>149</v>
      </c>
      <c r="H11" s="226" t="s">
        <v>150</v>
      </c>
      <c r="I11" s="226" t="s">
        <v>151</v>
      </c>
      <c r="J11" s="226" t="s">
        <v>152</v>
      </c>
      <c r="K11" s="226" t="s">
        <v>153</v>
      </c>
      <c r="L11" s="226" t="s">
        <v>154</v>
      </c>
      <c r="M11" s="226" t="s">
        <v>155</v>
      </c>
      <c r="N11" s="226" t="s">
        <v>156</v>
      </c>
      <c r="O11" s="226" t="s">
        <v>157</v>
      </c>
      <c r="P11" s="227" t="s">
        <v>9</v>
      </c>
    </row>
    <row r="12" spans="1:17" x14ac:dyDescent="0.2">
      <c r="A12" s="218"/>
      <c r="B12" s="218"/>
      <c r="C12" s="224" t="s">
        <v>137</v>
      </c>
      <c r="D12" s="279">
        <v>423515</v>
      </c>
      <c r="E12" s="222">
        <v>178289</v>
      </c>
      <c r="F12" s="263">
        <v>61902</v>
      </c>
      <c r="G12" s="302">
        <v>0</v>
      </c>
      <c r="H12" s="263">
        <v>0</v>
      </c>
      <c r="I12" s="263">
        <v>0</v>
      </c>
      <c r="J12" s="263">
        <v>0</v>
      </c>
      <c r="K12" s="263">
        <v>0</v>
      </c>
      <c r="L12" s="263">
        <v>0</v>
      </c>
      <c r="M12" s="263">
        <v>0</v>
      </c>
      <c r="N12" s="263">
        <v>0</v>
      </c>
      <c r="O12" s="263">
        <v>0</v>
      </c>
      <c r="P12" s="264">
        <f t="shared" ref="P12:P34" si="0">SUM(D12:O12)</f>
        <v>663706</v>
      </c>
    </row>
    <row r="13" spans="1:17" x14ac:dyDescent="0.2">
      <c r="A13" s="219"/>
      <c r="B13" s="219"/>
      <c r="C13" s="224" t="s">
        <v>136</v>
      </c>
      <c r="D13" s="280">
        <v>142867</v>
      </c>
      <c r="E13" s="223">
        <v>47700</v>
      </c>
      <c r="F13" s="265">
        <v>0</v>
      </c>
      <c r="G13" s="302">
        <v>0</v>
      </c>
      <c r="H13" s="265">
        <v>0</v>
      </c>
      <c r="I13" s="265">
        <v>0</v>
      </c>
      <c r="J13" s="265">
        <v>0</v>
      </c>
      <c r="K13" s="265">
        <v>0</v>
      </c>
      <c r="L13" s="265">
        <v>0</v>
      </c>
      <c r="M13" s="265">
        <v>0</v>
      </c>
      <c r="N13" s="265">
        <v>0</v>
      </c>
      <c r="O13" s="265">
        <v>0</v>
      </c>
      <c r="P13" s="266">
        <f t="shared" si="0"/>
        <v>190567</v>
      </c>
    </row>
    <row r="14" spans="1:17" x14ac:dyDescent="0.2">
      <c r="A14" s="218"/>
      <c r="B14" s="218"/>
      <c r="C14" s="224" t="s">
        <v>115</v>
      </c>
      <c r="D14" s="280">
        <v>115799</v>
      </c>
      <c r="E14" s="223">
        <v>139133</v>
      </c>
      <c r="F14" s="265">
        <v>170081</v>
      </c>
      <c r="G14" s="302">
        <v>97493</v>
      </c>
      <c r="H14" s="265">
        <v>0</v>
      </c>
      <c r="I14" s="265">
        <v>0</v>
      </c>
      <c r="J14" s="265">
        <v>0</v>
      </c>
      <c r="K14" s="265">
        <v>0</v>
      </c>
      <c r="L14" s="265">
        <v>0</v>
      </c>
      <c r="M14" s="265">
        <v>0</v>
      </c>
      <c r="N14" s="265">
        <v>0</v>
      </c>
      <c r="O14" s="265">
        <v>0</v>
      </c>
      <c r="P14" s="266">
        <f t="shared" si="0"/>
        <v>522506</v>
      </c>
    </row>
    <row r="15" spans="1:17" x14ac:dyDescent="0.2">
      <c r="A15" s="218"/>
      <c r="B15" s="218"/>
      <c r="C15" s="224" t="s">
        <v>61</v>
      </c>
      <c r="D15" s="280">
        <v>93730</v>
      </c>
      <c r="E15" s="223">
        <v>30000</v>
      </c>
      <c r="F15" s="265">
        <v>90866</v>
      </c>
      <c r="G15" s="302">
        <v>0</v>
      </c>
      <c r="H15" s="265">
        <v>0</v>
      </c>
      <c r="I15" s="265">
        <v>0</v>
      </c>
      <c r="J15" s="265">
        <v>0</v>
      </c>
      <c r="K15" s="265">
        <v>0</v>
      </c>
      <c r="L15" s="265">
        <v>0</v>
      </c>
      <c r="M15" s="265">
        <v>0</v>
      </c>
      <c r="N15" s="265">
        <v>0</v>
      </c>
      <c r="O15" s="265">
        <v>0</v>
      </c>
      <c r="P15" s="266">
        <f t="shared" si="0"/>
        <v>214596</v>
      </c>
    </row>
    <row r="16" spans="1:17" x14ac:dyDescent="0.2">
      <c r="A16" s="218"/>
      <c r="B16" s="218"/>
      <c r="C16" s="224" t="s">
        <v>139</v>
      </c>
      <c r="D16" s="280">
        <v>71934</v>
      </c>
      <c r="E16" s="223">
        <v>0</v>
      </c>
      <c r="F16" s="265">
        <v>21855</v>
      </c>
      <c r="G16" s="302">
        <v>23051</v>
      </c>
      <c r="H16" s="265">
        <v>0</v>
      </c>
      <c r="I16" s="265">
        <v>0</v>
      </c>
      <c r="J16" s="265">
        <v>0</v>
      </c>
      <c r="K16" s="265">
        <v>0</v>
      </c>
      <c r="L16" s="265">
        <v>0</v>
      </c>
      <c r="M16" s="265">
        <v>0</v>
      </c>
      <c r="N16" s="265">
        <v>0</v>
      </c>
      <c r="O16" s="265">
        <v>0</v>
      </c>
      <c r="P16" s="266">
        <f t="shared" si="0"/>
        <v>116840</v>
      </c>
    </row>
    <row r="17" spans="1:16" x14ac:dyDescent="0.2">
      <c r="A17" s="218"/>
      <c r="B17" s="218"/>
      <c r="C17" s="224" t="s">
        <v>140</v>
      </c>
      <c r="D17" s="280">
        <v>55770</v>
      </c>
      <c r="E17" s="223">
        <v>0</v>
      </c>
      <c r="F17" s="265">
        <v>0</v>
      </c>
      <c r="G17" s="302">
        <v>0</v>
      </c>
      <c r="H17" s="265">
        <v>0</v>
      </c>
      <c r="I17" s="265">
        <v>0</v>
      </c>
      <c r="J17" s="265">
        <v>0</v>
      </c>
      <c r="K17" s="265">
        <v>0</v>
      </c>
      <c r="L17" s="265">
        <v>0</v>
      </c>
      <c r="M17" s="265">
        <v>0</v>
      </c>
      <c r="N17" s="265">
        <v>0</v>
      </c>
      <c r="O17" s="265">
        <v>0</v>
      </c>
      <c r="P17" s="266">
        <f t="shared" si="0"/>
        <v>55770</v>
      </c>
    </row>
    <row r="18" spans="1:16" x14ac:dyDescent="0.2">
      <c r="A18" s="218"/>
      <c r="B18" s="218"/>
      <c r="C18" s="224" t="s">
        <v>138</v>
      </c>
      <c r="D18" s="280">
        <v>54570</v>
      </c>
      <c r="E18" s="223">
        <v>0</v>
      </c>
      <c r="F18" s="265">
        <v>0</v>
      </c>
      <c r="G18" s="302">
        <v>0</v>
      </c>
      <c r="H18" s="265">
        <v>0</v>
      </c>
      <c r="I18" s="265">
        <v>0</v>
      </c>
      <c r="J18" s="265">
        <v>0</v>
      </c>
      <c r="K18" s="265">
        <v>0</v>
      </c>
      <c r="L18" s="265">
        <v>0</v>
      </c>
      <c r="M18" s="265">
        <v>0</v>
      </c>
      <c r="N18" s="265">
        <v>0</v>
      </c>
      <c r="O18" s="265">
        <v>0</v>
      </c>
      <c r="P18" s="266">
        <f t="shared" si="0"/>
        <v>54570</v>
      </c>
    </row>
    <row r="19" spans="1:16" x14ac:dyDescent="0.2">
      <c r="A19" s="218"/>
      <c r="B19" s="218"/>
      <c r="C19" s="224" t="s">
        <v>122</v>
      </c>
      <c r="D19" s="280">
        <v>48963</v>
      </c>
      <c r="E19" s="223">
        <v>73044</v>
      </c>
      <c r="F19" s="265">
        <v>65510</v>
      </c>
      <c r="G19" s="302">
        <v>51359</v>
      </c>
      <c r="H19" s="265">
        <v>0</v>
      </c>
      <c r="I19" s="265">
        <v>0</v>
      </c>
      <c r="J19" s="265">
        <v>0</v>
      </c>
      <c r="K19" s="265">
        <v>0</v>
      </c>
      <c r="L19" s="265">
        <v>0</v>
      </c>
      <c r="M19" s="265">
        <v>0</v>
      </c>
      <c r="N19" s="265">
        <v>0</v>
      </c>
      <c r="O19" s="265">
        <v>0</v>
      </c>
      <c r="P19" s="266">
        <f t="shared" si="0"/>
        <v>238876</v>
      </c>
    </row>
    <row r="20" spans="1:16" x14ac:dyDescent="0.2">
      <c r="A20" s="218"/>
      <c r="B20" s="218"/>
      <c r="C20" s="224" t="s">
        <v>141</v>
      </c>
      <c r="D20" s="280">
        <v>29112</v>
      </c>
      <c r="E20" s="223">
        <v>0</v>
      </c>
      <c r="F20" s="265">
        <v>0</v>
      </c>
      <c r="G20" s="302">
        <v>0</v>
      </c>
      <c r="H20" s="265">
        <v>0</v>
      </c>
      <c r="I20" s="265">
        <v>0</v>
      </c>
      <c r="J20" s="265">
        <v>0</v>
      </c>
      <c r="K20" s="265">
        <v>0</v>
      </c>
      <c r="L20" s="265">
        <v>0</v>
      </c>
      <c r="M20" s="265">
        <v>0</v>
      </c>
      <c r="N20" s="265">
        <v>0</v>
      </c>
      <c r="O20" s="265">
        <v>0</v>
      </c>
      <c r="P20" s="266">
        <f t="shared" si="0"/>
        <v>29112</v>
      </c>
    </row>
    <row r="21" spans="1:16" x14ac:dyDescent="0.2">
      <c r="A21" s="218"/>
      <c r="B21" s="218"/>
      <c r="C21" s="224" t="s">
        <v>215</v>
      </c>
      <c r="D21" s="280">
        <v>0</v>
      </c>
      <c r="E21" s="223">
        <v>0</v>
      </c>
      <c r="F21" s="265">
        <v>0</v>
      </c>
      <c r="G21" s="302">
        <v>34440</v>
      </c>
      <c r="H21" s="265">
        <v>0</v>
      </c>
      <c r="I21" s="265">
        <v>0</v>
      </c>
      <c r="J21" s="265">
        <v>0</v>
      </c>
      <c r="K21" s="265">
        <v>0</v>
      </c>
      <c r="L21" s="265">
        <v>0</v>
      </c>
      <c r="M21" s="265">
        <v>0</v>
      </c>
      <c r="N21" s="265">
        <v>0</v>
      </c>
      <c r="O21" s="265">
        <v>0</v>
      </c>
      <c r="P21" s="266">
        <f t="shared" si="0"/>
        <v>34440</v>
      </c>
    </row>
    <row r="22" spans="1:16" x14ac:dyDescent="0.2">
      <c r="A22" s="218"/>
      <c r="B22" s="218"/>
      <c r="C22" s="224" t="s">
        <v>224</v>
      </c>
      <c r="D22" s="280">
        <v>0</v>
      </c>
      <c r="E22" s="223">
        <v>0</v>
      </c>
      <c r="F22" s="265">
        <v>0</v>
      </c>
      <c r="G22" s="302">
        <v>10000</v>
      </c>
      <c r="H22" s="265">
        <v>0</v>
      </c>
      <c r="I22" s="265">
        <v>0</v>
      </c>
      <c r="J22" s="265">
        <v>0</v>
      </c>
      <c r="K22" s="265">
        <v>0</v>
      </c>
      <c r="L22" s="265">
        <v>0</v>
      </c>
      <c r="M22" s="265">
        <v>0</v>
      </c>
      <c r="N22" s="265">
        <v>0</v>
      </c>
      <c r="O22" s="265">
        <v>0</v>
      </c>
      <c r="P22" s="266">
        <f t="shared" si="0"/>
        <v>10000</v>
      </c>
    </row>
    <row r="23" spans="1:16" x14ac:dyDescent="0.2">
      <c r="A23" s="218"/>
      <c r="B23" s="218"/>
      <c r="C23" s="224" t="s">
        <v>142</v>
      </c>
      <c r="D23" s="280">
        <v>29086</v>
      </c>
      <c r="E23" s="223">
        <v>0</v>
      </c>
      <c r="F23" s="265">
        <v>0</v>
      </c>
      <c r="G23" s="302">
        <v>0</v>
      </c>
      <c r="H23" s="265">
        <v>0</v>
      </c>
      <c r="I23" s="265">
        <v>0</v>
      </c>
      <c r="J23" s="265">
        <v>0</v>
      </c>
      <c r="K23" s="265">
        <v>0</v>
      </c>
      <c r="L23" s="265">
        <v>0</v>
      </c>
      <c r="M23" s="265">
        <v>0</v>
      </c>
      <c r="N23" s="265">
        <v>0</v>
      </c>
      <c r="O23" s="265">
        <v>0</v>
      </c>
      <c r="P23" s="266">
        <f t="shared" si="0"/>
        <v>29086</v>
      </c>
    </row>
    <row r="24" spans="1:16" x14ac:dyDescent="0.2">
      <c r="A24" s="218"/>
      <c r="B24" s="218"/>
      <c r="C24" s="224" t="s">
        <v>143</v>
      </c>
      <c r="D24" s="280">
        <v>26252</v>
      </c>
      <c r="E24" s="223">
        <v>28300</v>
      </c>
      <c r="F24" s="265">
        <v>0</v>
      </c>
      <c r="G24" s="302">
        <v>0</v>
      </c>
      <c r="H24" s="265">
        <v>0</v>
      </c>
      <c r="I24" s="265">
        <v>0</v>
      </c>
      <c r="J24" s="265">
        <v>0</v>
      </c>
      <c r="K24" s="265">
        <v>0</v>
      </c>
      <c r="L24" s="265">
        <v>0</v>
      </c>
      <c r="M24" s="265">
        <v>0</v>
      </c>
      <c r="N24" s="265">
        <v>0</v>
      </c>
      <c r="O24" s="265">
        <v>0</v>
      </c>
      <c r="P24" s="266">
        <f t="shared" si="0"/>
        <v>54552</v>
      </c>
    </row>
    <row r="25" spans="1:16" x14ac:dyDescent="0.2">
      <c r="A25" s="218"/>
      <c r="B25" s="218"/>
      <c r="C25" s="225" t="s">
        <v>60</v>
      </c>
      <c r="D25" s="280">
        <v>22880</v>
      </c>
      <c r="E25" s="223">
        <v>0</v>
      </c>
      <c r="F25" s="265">
        <v>0</v>
      </c>
      <c r="G25" s="302">
        <v>0</v>
      </c>
      <c r="H25" s="265">
        <v>0</v>
      </c>
      <c r="I25" s="265">
        <v>0</v>
      </c>
      <c r="J25" s="265">
        <v>0</v>
      </c>
      <c r="K25" s="265">
        <v>0</v>
      </c>
      <c r="L25" s="265">
        <v>0</v>
      </c>
      <c r="M25" s="265">
        <v>0</v>
      </c>
      <c r="N25" s="265">
        <v>0</v>
      </c>
      <c r="O25" s="265">
        <v>0</v>
      </c>
      <c r="P25" s="266">
        <f t="shared" si="0"/>
        <v>22880</v>
      </c>
    </row>
    <row r="26" spans="1:16" x14ac:dyDescent="0.2">
      <c r="A26" s="218"/>
      <c r="B26" s="218"/>
      <c r="C26" s="225" t="s">
        <v>131</v>
      </c>
      <c r="D26" s="280">
        <v>20927</v>
      </c>
      <c r="E26" s="223">
        <v>48424</v>
      </c>
      <c r="F26" s="265">
        <v>22615</v>
      </c>
      <c r="G26" s="302">
        <v>0</v>
      </c>
      <c r="H26" s="265">
        <v>0</v>
      </c>
      <c r="I26" s="265">
        <v>0</v>
      </c>
      <c r="J26" s="265">
        <v>0</v>
      </c>
      <c r="K26" s="265">
        <v>0</v>
      </c>
      <c r="L26" s="265">
        <v>0</v>
      </c>
      <c r="M26" s="265">
        <v>0</v>
      </c>
      <c r="N26" s="265">
        <v>0</v>
      </c>
      <c r="O26" s="265">
        <v>0</v>
      </c>
      <c r="P26" s="266">
        <f t="shared" si="0"/>
        <v>91966</v>
      </c>
    </row>
    <row r="27" spans="1:16" x14ac:dyDescent="0.2">
      <c r="A27" s="218"/>
      <c r="B27" s="218"/>
      <c r="C27" s="225" t="s">
        <v>145</v>
      </c>
      <c r="D27" s="280">
        <v>20680</v>
      </c>
      <c r="E27" s="223">
        <v>0</v>
      </c>
      <c r="F27" s="265">
        <v>18762</v>
      </c>
      <c r="G27" s="302">
        <v>0</v>
      </c>
      <c r="H27" s="265">
        <v>0</v>
      </c>
      <c r="I27" s="265">
        <v>0</v>
      </c>
      <c r="J27" s="265">
        <v>0</v>
      </c>
      <c r="K27" s="265">
        <v>0</v>
      </c>
      <c r="L27" s="265">
        <v>0</v>
      </c>
      <c r="M27" s="265">
        <v>0</v>
      </c>
      <c r="N27" s="265">
        <v>0</v>
      </c>
      <c r="O27" s="265">
        <v>0</v>
      </c>
      <c r="P27" s="266">
        <f t="shared" si="0"/>
        <v>39442</v>
      </c>
    </row>
    <row r="28" spans="1:16" x14ac:dyDescent="0.2">
      <c r="A28" s="218"/>
      <c r="B28" s="218"/>
      <c r="C28" s="225" t="s">
        <v>120</v>
      </c>
      <c r="D28" s="280">
        <v>20338</v>
      </c>
      <c r="E28" s="223">
        <v>0</v>
      </c>
      <c r="F28" s="265">
        <v>34274</v>
      </c>
      <c r="G28" s="302">
        <v>0</v>
      </c>
      <c r="H28" s="265">
        <v>0</v>
      </c>
      <c r="I28" s="265">
        <v>0</v>
      </c>
      <c r="J28" s="265">
        <v>0</v>
      </c>
      <c r="K28" s="265">
        <v>0</v>
      </c>
      <c r="L28" s="265">
        <v>0</v>
      </c>
      <c r="M28" s="265">
        <v>0</v>
      </c>
      <c r="N28" s="265">
        <v>0</v>
      </c>
      <c r="O28" s="265">
        <v>0</v>
      </c>
      <c r="P28" s="266">
        <f t="shared" si="0"/>
        <v>54612</v>
      </c>
    </row>
    <row r="29" spans="1:16" x14ac:dyDescent="0.2">
      <c r="A29" s="218"/>
      <c r="B29" s="218"/>
      <c r="C29" s="225" t="s">
        <v>144</v>
      </c>
      <c r="D29" s="280">
        <v>17352</v>
      </c>
      <c r="E29" s="223">
        <v>0</v>
      </c>
      <c r="F29" s="265">
        <v>0</v>
      </c>
      <c r="G29" s="302">
        <v>0</v>
      </c>
      <c r="H29" s="265">
        <v>0</v>
      </c>
      <c r="I29" s="265">
        <v>0</v>
      </c>
      <c r="J29" s="265">
        <v>0</v>
      </c>
      <c r="K29" s="265">
        <v>0</v>
      </c>
      <c r="L29" s="265">
        <v>0</v>
      </c>
      <c r="M29" s="265">
        <v>0</v>
      </c>
      <c r="N29" s="265">
        <v>0</v>
      </c>
      <c r="O29" s="265">
        <v>0</v>
      </c>
      <c r="P29" s="266">
        <f t="shared" si="0"/>
        <v>17352</v>
      </c>
    </row>
    <row r="30" spans="1:16" x14ac:dyDescent="0.2">
      <c r="A30" s="218"/>
      <c r="B30" s="218"/>
      <c r="C30" s="233" t="s">
        <v>134</v>
      </c>
      <c r="D30" s="280">
        <v>11000</v>
      </c>
      <c r="E30" s="223">
        <v>11000</v>
      </c>
      <c r="F30" s="265">
        <v>28000</v>
      </c>
      <c r="G30" s="302">
        <v>13498</v>
      </c>
      <c r="H30" s="265">
        <v>0</v>
      </c>
      <c r="I30" s="265">
        <v>0</v>
      </c>
      <c r="J30" s="265">
        <v>0</v>
      </c>
      <c r="K30" s="265">
        <v>0</v>
      </c>
      <c r="L30" s="265">
        <v>0</v>
      </c>
      <c r="M30" s="265">
        <v>0</v>
      </c>
      <c r="N30" s="265">
        <v>0</v>
      </c>
      <c r="O30" s="265">
        <v>0</v>
      </c>
      <c r="P30" s="266">
        <f t="shared" si="0"/>
        <v>63498</v>
      </c>
    </row>
    <row r="31" spans="1:16" x14ac:dyDescent="0.2">
      <c r="A31" s="218"/>
      <c r="B31" s="218"/>
      <c r="C31" s="225" t="s">
        <v>159</v>
      </c>
      <c r="D31" s="280">
        <v>0</v>
      </c>
      <c r="E31" s="223">
        <v>22618</v>
      </c>
      <c r="F31" s="265">
        <v>0</v>
      </c>
      <c r="G31" s="302">
        <v>0</v>
      </c>
      <c r="H31" s="265">
        <v>0</v>
      </c>
      <c r="I31" s="265">
        <v>0</v>
      </c>
      <c r="J31" s="265">
        <v>0</v>
      </c>
      <c r="K31" s="265">
        <v>0</v>
      </c>
      <c r="L31" s="265">
        <v>0</v>
      </c>
      <c r="M31" s="265">
        <v>0</v>
      </c>
      <c r="N31" s="265">
        <v>0</v>
      </c>
      <c r="O31" s="265">
        <v>0</v>
      </c>
      <c r="P31" s="266">
        <f t="shared" si="0"/>
        <v>22618</v>
      </c>
    </row>
    <row r="32" spans="1:16" x14ac:dyDescent="0.2">
      <c r="A32" s="218"/>
      <c r="B32" s="218"/>
      <c r="C32" s="225" t="s">
        <v>182</v>
      </c>
      <c r="D32" s="280">
        <v>0</v>
      </c>
      <c r="E32" s="223">
        <v>0</v>
      </c>
      <c r="F32" s="265">
        <v>51920</v>
      </c>
      <c r="G32" s="302">
        <v>0</v>
      </c>
      <c r="H32" s="265">
        <v>0</v>
      </c>
      <c r="I32" s="265">
        <v>0</v>
      </c>
      <c r="J32" s="265">
        <v>0</v>
      </c>
      <c r="K32" s="265">
        <v>0</v>
      </c>
      <c r="L32" s="265">
        <v>0</v>
      </c>
      <c r="M32" s="265">
        <v>0</v>
      </c>
      <c r="N32" s="265">
        <v>0</v>
      </c>
      <c r="O32" s="265">
        <v>0</v>
      </c>
      <c r="P32" s="266">
        <f t="shared" si="0"/>
        <v>51920</v>
      </c>
    </row>
    <row r="33" spans="1:16" ht="13.5" thickBot="1" x14ac:dyDescent="0.25">
      <c r="A33" s="218"/>
      <c r="B33" s="218"/>
      <c r="C33" s="231" t="s">
        <v>181</v>
      </c>
      <c r="D33" s="281">
        <v>0</v>
      </c>
      <c r="E33" s="232">
        <v>0</v>
      </c>
      <c r="F33" s="272">
        <v>6750</v>
      </c>
      <c r="G33" s="302">
        <v>0</v>
      </c>
      <c r="H33" s="265">
        <v>0</v>
      </c>
      <c r="I33" s="265">
        <v>0</v>
      </c>
      <c r="J33" s="265">
        <v>0</v>
      </c>
      <c r="K33" s="265">
        <v>0</v>
      </c>
      <c r="L33" s="265">
        <v>0</v>
      </c>
      <c r="M33" s="265">
        <v>0</v>
      </c>
      <c r="N33" s="265">
        <v>0</v>
      </c>
      <c r="O33" s="265">
        <v>0</v>
      </c>
      <c r="P33" s="273">
        <f t="shared" si="0"/>
        <v>6750</v>
      </c>
    </row>
    <row r="34" spans="1:16" ht="13.5" thickBot="1" x14ac:dyDescent="0.25">
      <c r="C34" s="228" t="s">
        <v>9</v>
      </c>
      <c r="D34" s="229">
        <f t="shared" ref="D34:O34" si="1">SUM(D12:D33)</f>
        <v>1204775</v>
      </c>
      <c r="E34" s="234">
        <f t="shared" si="1"/>
        <v>578508</v>
      </c>
      <c r="F34" s="234">
        <f t="shared" si="1"/>
        <v>572535</v>
      </c>
      <c r="G34" s="234">
        <f t="shared" si="1"/>
        <v>229841</v>
      </c>
      <c r="H34" s="234">
        <f t="shared" si="1"/>
        <v>0</v>
      </c>
      <c r="I34" s="234">
        <f t="shared" si="1"/>
        <v>0</v>
      </c>
      <c r="J34" s="234">
        <f t="shared" si="1"/>
        <v>0</v>
      </c>
      <c r="K34" s="234">
        <f t="shared" si="1"/>
        <v>0</v>
      </c>
      <c r="L34" s="234">
        <f t="shared" si="1"/>
        <v>0</v>
      </c>
      <c r="M34" s="234">
        <f t="shared" si="1"/>
        <v>0</v>
      </c>
      <c r="N34" s="234">
        <f t="shared" si="1"/>
        <v>0</v>
      </c>
      <c r="O34" s="234">
        <f t="shared" si="1"/>
        <v>0</v>
      </c>
      <c r="P34" s="282">
        <f t="shared" si="0"/>
        <v>2585659</v>
      </c>
    </row>
    <row r="35" spans="1:16" ht="14.25" x14ac:dyDescent="0.2">
      <c r="J35" s="57"/>
      <c r="K35" s="57"/>
      <c r="L35" s="57"/>
    </row>
    <row r="36" spans="1:16" ht="14.25" x14ac:dyDescent="0.2">
      <c r="J36" s="57"/>
      <c r="K36" s="57"/>
      <c r="L36" s="57"/>
    </row>
    <row r="37" spans="1:16" ht="14.25" x14ac:dyDescent="0.2">
      <c r="J37" s="57"/>
      <c r="K37" s="57"/>
      <c r="L37" s="57"/>
    </row>
    <row r="38" spans="1:16" ht="14.25" x14ac:dyDescent="0.2">
      <c r="J38" s="57"/>
      <c r="K38" s="57"/>
      <c r="L38" s="57"/>
    </row>
    <row r="39" spans="1:16" ht="14.25" x14ac:dyDescent="0.2">
      <c r="J39" s="57"/>
      <c r="K39" s="57"/>
      <c r="L39" s="57"/>
    </row>
    <row r="40" spans="1:16" ht="14.25" x14ac:dyDescent="0.2">
      <c r="J40" s="57"/>
      <c r="K40" s="57"/>
      <c r="L40" s="57"/>
    </row>
    <row r="41" spans="1:16" ht="14.25" x14ac:dyDescent="0.2">
      <c r="J41" s="57"/>
      <c r="K41" s="57"/>
      <c r="L41" s="57"/>
    </row>
    <row r="42" spans="1:16" ht="14.25" x14ac:dyDescent="0.2">
      <c r="J42" s="57"/>
      <c r="K42" s="57"/>
      <c r="L42" s="57"/>
    </row>
    <row r="43" spans="1:16" ht="14.25" x14ac:dyDescent="0.2">
      <c r="J43" s="57"/>
      <c r="K43" s="57"/>
      <c r="L43" s="57"/>
    </row>
    <row r="44" spans="1:16" ht="14.25" x14ac:dyDescent="0.2">
      <c r="J44" s="57"/>
      <c r="K44" s="57"/>
      <c r="L44" s="57"/>
    </row>
    <row r="45" spans="1:16" x14ac:dyDescent="0.2">
      <c r="E45" s="58"/>
    </row>
  </sheetData>
  <sheetProtection algorithmName="SHA-512" hashValue="uoy58sgSepgX/Cs/VWJyO4yPJtpj7NAJXiY6lumywGVvUArXjwrV+TZftVmKjK+RJ5F3GKyZ3dMCDxsmoAFhHQ==" saltValue="x4lQLO/+K/V3N/VgLIDuxQ==" spinCount="100000" sheet="1" formatCells="0" formatColumns="0" formatRows="0" insertColumns="0" insertRows="0" insertHyperlinks="0" deleteColumns="0" deleteRows="0" sort="0" autoFilter="0" pivotTables="0"/>
  <mergeCells count="3">
    <mergeCell ref="D10:O10"/>
    <mergeCell ref="A4:Q5"/>
    <mergeCell ref="A6:Q7"/>
  </mergeCells>
  <pageMargins left="0.7" right="0.7" top="0.75" bottom="0.75" header="0.3" footer="0.3"/>
  <pageSetup paperSize="9" scale="85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L19:L118"/>
  <sheetViews>
    <sheetView workbookViewId="0">
      <selection activeCell="I19" sqref="I19"/>
    </sheetView>
  </sheetViews>
  <sheetFormatPr baseColWidth="10" defaultRowHeight="12.75" x14ac:dyDescent="0.2"/>
  <cols>
    <col min="2" max="2" width="14.85546875" customWidth="1"/>
    <col min="4" max="4" width="10.5703125" customWidth="1"/>
    <col min="8" max="8" width="14.42578125" customWidth="1"/>
  </cols>
  <sheetData>
    <row r="19" spans="12:12" ht="12.75" customHeight="1" x14ac:dyDescent="0.2"/>
    <row r="24" spans="12:12" ht="12.75" customHeight="1" x14ac:dyDescent="0.2"/>
    <row r="25" spans="12:12" ht="12.75" customHeight="1" x14ac:dyDescent="0.2">
      <c r="L25" s="59"/>
    </row>
    <row r="26" spans="12:12" ht="12.75" customHeight="1" x14ac:dyDescent="0.2">
      <c r="L26" s="59"/>
    </row>
    <row r="27" spans="12:12" ht="12.75" customHeight="1" x14ac:dyDescent="0.2">
      <c r="L27" s="59"/>
    </row>
    <row r="28" spans="12:12" ht="12.75" customHeight="1" x14ac:dyDescent="0.2">
      <c r="L28" s="59"/>
    </row>
    <row r="29" spans="12:12" ht="12.75" customHeight="1" x14ac:dyDescent="0.2">
      <c r="L29" s="59"/>
    </row>
    <row r="30" spans="12:12" ht="12.75" customHeight="1" x14ac:dyDescent="0.2">
      <c r="L30" s="59"/>
    </row>
    <row r="31" spans="12:12" ht="12.75" customHeight="1" x14ac:dyDescent="0.2">
      <c r="L31" s="59"/>
    </row>
    <row r="32" spans="12:12" ht="12.75" customHeight="1" x14ac:dyDescent="0.2">
      <c r="L32" s="59"/>
    </row>
    <row r="33" spans="12:12" ht="12.75" customHeight="1" x14ac:dyDescent="0.2">
      <c r="L33" s="59"/>
    </row>
    <row r="34" spans="12:12" ht="12.75" customHeight="1" x14ac:dyDescent="0.2">
      <c r="L34" s="59"/>
    </row>
    <row r="35" spans="12:12" ht="12.75" customHeight="1" x14ac:dyDescent="0.2">
      <c r="L35" s="59"/>
    </row>
    <row r="36" spans="12:12" ht="12.75" customHeight="1" x14ac:dyDescent="0.2">
      <c r="L36" s="59"/>
    </row>
    <row r="37" spans="12:12" ht="12.75" customHeight="1" x14ac:dyDescent="0.2">
      <c r="L37" s="59"/>
    </row>
    <row r="38" spans="12:12" ht="12.75" customHeight="1" x14ac:dyDescent="0.2">
      <c r="L38" s="59"/>
    </row>
    <row r="39" spans="12:12" ht="12.75" customHeight="1" x14ac:dyDescent="0.2">
      <c r="L39" s="59"/>
    </row>
    <row r="40" spans="12:12" ht="12.75" customHeight="1" x14ac:dyDescent="0.2">
      <c r="L40" s="59"/>
    </row>
    <row r="41" spans="12:12" ht="12.75" customHeight="1" x14ac:dyDescent="0.2">
      <c r="L41" s="59"/>
    </row>
    <row r="42" spans="12:12" ht="12.75" customHeight="1" x14ac:dyDescent="0.2">
      <c r="L42" s="59"/>
    </row>
    <row r="43" spans="12:12" ht="12.75" customHeight="1" x14ac:dyDescent="0.2">
      <c r="L43" s="59"/>
    </row>
    <row r="44" spans="12:12" ht="12.75" customHeight="1" x14ac:dyDescent="0.2">
      <c r="L44" s="59"/>
    </row>
    <row r="45" spans="12:12" ht="12.75" customHeight="1" x14ac:dyDescent="0.2">
      <c r="L45" s="59"/>
    </row>
    <row r="46" spans="12:12" ht="12.75" customHeight="1" x14ac:dyDescent="0.2">
      <c r="L46" s="59"/>
    </row>
    <row r="47" spans="12:12" ht="12.75" customHeight="1" x14ac:dyDescent="0.2">
      <c r="L47" s="59"/>
    </row>
    <row r="48" spans="12:12" ht="12.75" customHeight="1" x14ac:dyDescent="0.2">
      <c r="L48" s="59"/>
    </row>
    <row r="49" spans="12:12" ht="12.75" customHeight="1" x14ac:dyDescent="0.2">
      <c r="L49" s="59"/>
    </row>
    <row r="50" spans="12:12" ht="12.75" customHeight="1" x14ac:dyDescent="0.2">
      <c r="L50" s="59"/>
    </row>
    <row r="51" spans="12:12" ht="12.75" customHeight="1" x14ac:dyDescent="0.2">
      <c r="L51" s="59"/>
    </row>
    <row r="52" spans="12:12" ht="20.100000000000001" customHeight="1" x14ac:dyDescent="0.2">
      <c r="L52" s="59"/>
    </row>
    <row r="53" spans="12:12" ht="12.95" customHeight="1" x14ac:dyDescent="0.2">
      <c r="L53" s="59"/>
    </row>
    <row r="54" spans="12:12" ht="12.95" customHeight="1" x14ac:dyDescent="0.2">
      <c r="L54" s="59"/>
    </row>
    <row r="55" spans="12:12" ht="12.95" customHeight="1" x14ac:dyDescent="0.2">
      <c r="L55" s="59"/>
    </row>
    <row r="56" spans="12:12" ht="12.95" customHeight="1" x14ac:dyDescent="0.2">
      <c r="L56" s="59"/>
    </row>
    <row r="57" spans="12:12" ht="12.95" customHeight="1" x14ac:dyDescent="0.2">
      <c r="L57" s="59"/>
    </row>
    <row r="58" spans="12:12" ht="12.95" customHeight="1" x14ac:dyDescent="0.2"/>
    <row r="59" spans="12:12" ht="12.95" customHeight="1" x14ac:dyDescent="0.2"/>
    <row r="60" spans="12:12" ht="12.95" customHeight="1" x14ac:dyDescent="0.2"/>
    <row r="61" spans="12:12" ht="12.95" customHeight="1" x14ac:dyDescent="0.2"/>
    <row r="62" spans="12:12" ht="12.95" customHeight="1" x14ac:dyDescent="0.2"/>
    <row r="63" spans="12:12" ht="12.95" customHeight="1" x14ac:dyDescent="0.2"/>
    <row r="64" spans="12:12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</sheetData>
  <pageMargins left="0.7" right="0.7" top="0.75" bottom="0.75" header="0.3" footer="0.3"/>
  <pageSetup paperSize="9" orientation="portrait" horizontalDpi="0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"/>
  <sheetViews>
    <sheetView workbookViewId="0"/>
  </sheetViews>
  <sheetFormatPr baseColWidth="10" defaultRowHeight="12.7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EF44BDB-98A2-4A9C-9E75-B0E5DA0B7D0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CARATULA</vt:lpstr>
      <vt:lpstr>GRAFICO</vt:lpstr>
      <vt:lpstr>EXPORTADO</vt:lpstr>
      <vt:lpstr>IMPORTADO</vt:lpstr>
      <vt:lpstr>TOTAL MENSUAL</vt:lpstr>
      <vt:lpstr>EMBARQUES MENSUAL</vt:lpstr>
      <vt:lpstr>PRODUCTO-DESTINO</vt:lpstr>
      <vt:lpstr>TOTALES DESTINO</vt:lpstr>
      <vt:lpstr>OPERADORES</vt:lpstr>
      <vt:lpstr>MOV.  BUQUES</vt:lpstr>
      <vt:lpstr>OPERATORIA MENSUAL x GIRO</vt:lpstr>
      <vt:lpstr>TOTAL ANUAL EXP.</vt:lpstr>
      <vt:lpstr>TOTAL ANUAL IMP.</vt:lpstr>
      <vt:lpstr>TOTAL ANUAL x GIRO</vt:lpstr>
      <vt:lpstr>TOTAL ANUAL BUQUES</vt:lpstr>
      <vt:lpstr>TOTAL ANUAL MERCADERIAS</vt:lpstr>
      <vt:lpstr>TOTAL ANUAL DESTINOS</vt:lpstr>
      <vt:lpstr>Hoja2</vt:lpstr>
      <vt:lpstr>Hoja3</vt:lpstr>
    </vt:vector>
  </TitlesOfParts>
  <Company>CAMARA DE ACTIVIDADES PORTUARIAS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BONAURA</dc:creator>
  <cp:lastModifiedBy>Silvia</cp:lastModifiedBy>
  <cp:lastPrinted>2025-12-03T16:01:24Z</cp:lastPrinted>
  <dcterms:created xsi:type="dcterms:W3CDTF">2001-01-31T16:04:02Z</dcterms:created>
  <dcterms:modified xsi:type="dcterms:W3CDTF">2026-05-05T15:26:39Z</dcterms:modified>
</cp:coreProperties>
</file>