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ink/ink1.xml" ContentType="application/inkml+xml"/>
  <Override PartName="/xl/ink/ink2.xml" ContentType="application/inkml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4.xml" ContentType="application/vnd.openxmlformats-officedocument.drawingml.chart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E:\Documentos\Estadisticas\"/>
    </mc:Choice>
  </mc:AlternateContent>
  <xr:revisionPtr revIDLastSave="0" documentId="13_ncr:1_{AD9307B5-56A6-4B83-8BF4-FB33AE03931D}" xr6:coauthVersionLast="47" xr6:coauthVersionMax="47" xr10:uidLastSave="{00000000-0000-0000-0000-000000000000}"/>
  <bookViews>
    <workbookView xWindow="990" yWindow="-120" windowWidth="27930" windowHeight="16440" tabRatio="614" xr2:uid="{00000000-000D-0000-FFFF-FFFF00000000}"/>
  </bookViews>
  <sheets>
    <sheet name="CARATULA" sheetId="10" r:id="rId1"/>
    <sheet name="GRAFICO" sheetId="11" r:id="rId2"/>
    <sheet name="EXPORTADO" sheetId="1" r:id="rId3"/>
    <sheet name="IMPORTADO" sheetId="52" r:id="rId4"/>
    <sheet name="TOTAL MENSUAL" sheetId="7" r:id="rId5"/>
    <sheet name="EMBARQUES MENSUAL" sheetId="5" r:id="rId6"/>
    <sheet name="PRODUCTO-DESTINO" sheetId="38" r:id="rId7"/>
    <sheet name="TOTALES DESTINO" sheetId="8" r:id="rId8"/>
    <sheet name="OPERADORES" sheetId="24" r:id="rId9"/>
    <sheet name="MOV.  BUQUES" sheetId="25" r:id="rId10"/>
    <sheet name="OPERATORIA MENSUAL x GIRO" sheetId="36" r:id="rId11"/>
    <sheet name="TOTAL ANUAL EXP." sheetId="47" r:id="rId12"/>
    <sheet name="TOTAL ANUAL IMP." sheetId="48" r:id="rId13"/>
    <sheet name="TOTAL ANUAL x GIRO" sheetId="44" r:id="rId14"/>
    <sheet name="TOTAL ANUAL BUQUES" sheetId="34" r:id="rId15"/>
    <sheet name="TOTAL ANUAL MERCADERIAS" sheetId="51" r:id="rId16"/>
    <sheet name="TOTAL ANUAL DESTINOS" sheetId="50" r:id="rId17"/>
    <sheet name="Hoja2" sheetId="39" r:id="rId18"/>
    <sheet name="Hoja3" sheetId="45" r:id="rId19"/>
  </sheets>
  <definedNames>
    <definedName name="_xlnm._FilterDatabase" localSheetId="2" hidden="1">EXPORTADO!$A$11:$A$11</definedName>
    <definedName name="_xlnm._FilterDatabase" localSheetId="6" hidden="1">'PRODUCTO-DESTINO'!$C$17:$C$30</definedName>
    <definedName name="_xlnm._FilterDatabase" localSheetId="4" hidden="1">'TOTAL MENSUAL'!$C$15:$D$25</definedName>
    <definedName name="_xlnm._FilterDatabase" localSheetId="7" hidden="1">'TOTALES DESTINO'!$D$11:$E$23</definedName>
  </definedNames>
  <calcPr calcId="191029"/>
</workbook>
</file>

<file path=xl/calcChain.xml><?xml version="1.0" encoding="utf-8"?>
<calcChain xmlns="http://schemas.openxmlformats.org/spreadsheetml/2006/main">
  <c r="O36" i="50" l="1"/>
  <c r="P24" i="50"/>
  <c r="N36" i="50"/>
  <c r="M36" i="50"/>
  <c r="L36" i="50"/>
  <c r="K36" i="50"/>
  <c r="J36" i="50"/>
  <c r="I36" i="50"/>
  <c r="P14" i="50"/>
  <c r="H36" i="50"/>
  <c r="G36" i="50"/>
  <c r="F36" i="50"/>
  <c r="E36" i="50"/>
  <c r="D36" i="50"/>
  <c r="G33" i="51"/>
  <c r="N32" i="51"/>
  <c r="M32" i="51"/>
  <c r="L32" i="51"/>
  <c r="K32" i="51"/>
  <c r="J32" i="51"/>
  <c r="I32" i="51"/>
  <c r="H32" i="51"/>
  <c r="G32" i="51"/>
  <c r="O21" i="51"/>
  <c r="O22" i="51"/>
  <c r="O20" i="51"/>
  <c r="G22" i="51"/>
  <c r="F22" i="51"/>
  <c r="E22" i="51"/>
  <c r="D22" i="51"/>
  <c r="C22" i="51"/>
  <c r="L31" i="38"/>
  <c r="I31" i="38"/>
  <c r="G31" i="38"/>
  <c r="F31" i="38"/>
  <c r="M28" i="38"/>
  <c r="M27" i="38"/>
  <c r="M17" i="38"/>
  <c r="M26" i="38"/>
  <c r="M25" i="38"/>
  <c r="M30" i="38"/>
  <c r="M21" i="38"/>
  <c r="M24" i="38"/>
  <c r="M19" i="38"/>
  <c r="M29" i="38"/>
  <c r="M23" i="38"/>
  <c r="M20" i="38"/>
  <c r="M22" i="38"/>
  <c r="M18" i="38"/>
  <c r="I19" i="44"/>
  <c r="H19" i="44"/>
  <c r="G19" i="44"/>
  <c r="F19" i="44"/>
  <c r="E19" i="44"/>
  <c r="D19" i="44"/>
  <c r="F81" i="5"/>
  <c r="F72" i="5"/>
  <c r="F34" i="5"/>
  <c r="F30" i="5"/>
  <c r="F24" i="5"/>
  <c r="F89" i="5"/>
  <c r="F87" i="5"/>
  <c r="F85" i="5"/>
  <c r="F83" i="5"/>
  <c r="F77" i="5"/>
  <c r="F75" i="5"/>
  <c r="F68" i="5"/>
  <c r="F66" i="5"/>
  <c r="F64" i="5"/>
  <c r="F62" i="5"/>
  <c r="F60" i="5"/>
  <c r="F58" i="5"/>
  <c r="F56" i="5"/>
  <c r="F54" i="5"/>
  <c r="H70" i="24"/>
  <c r="H65" i="24"/>
  <c r="H78" i="24"/>
  <c r="H76" i="24"/>
  <c r="H74" i="24"/>
  <c r="H72" i="24"/>
  <c r="H67" i="24"/>
  <c r="H62" i="24"/>
  <c r="H60" i="24"/>
  <c r="H58" i="24"/>
  <c r="H56" i="24"/>
  <c r="H54" i="24"/>
  <c r="H52" i="24"/>
  <c r="H50" i="24"/>
  <c r="H48" i="24"/>
  <c r="H46" i="24"/>
  <c r="H28" i="24"/>
  <c r="H25" i="24"/>
  <c r="H21" i="24"/>
  <c r="J21" i="48"/>
  <c r="V26" i="47"/>
  <c r="L33" i="47"/>
  <c r="U33" i="47"/>
  <c r="V28" i="47"/>
  <c r="T33" i="47"/>
  <c r="S33" i="47"/>
  <c r="R33" i="47"/>
  <c r="Q33" i="47"/>
  <c r="P33" i="47"/>
  <c r="O33" i="47"/>
  <c r="N33" i="47"/>
  <c r="M33" i="47"/>
  <c r="K33" i="47"/>
  <c r="J33" i="47"/>
  <c r="I33" i="47"/>
  <c r="H33" i="47"/>
  <c r="G33" i="47"/>
  <c r="F33" i="47"/>
  <c r="E33" i="47"/>
  <c r="D33" i="47"/>
  <c r="C33" i="47"/>
  <c r="B33" i="47"/>
  <c r="V32" i="47"/>
  <c r="D25" i="7"/>
  <c r="V21" i="1"/>
  <c r="V18" i="1"/>
  <c r="V15" i="1"/>
  <c r="V16" i="1"/>
  <c r="V17" i="1"/>
  <c r="V23" i="1"/>
  <c r="V12" i="1"/>
  <c r="E15" i="11"/>
  <c r="D18" i="34"/>
  <c r="C18" i="34"/>
  <c r="P30" i="50"/>
  <c r="P17" i="50"/>
  <c r="O34" i="51"/>
  <c r="F32" i="51"/>
  <c r="O31" i="51"/>
  <c r="O30" i="51"/>
  <c r="O27" i="51"/>
  <c r="N28" i="51"/>
  <c r="M28" i="51"/>
  <c r="L28" i="51"/>
  <c r="K28" i="51"/>
  <c r="J28" i="51"/>
  <c r="I28" i="51"/>
  <c r="H28" i="51"/>
  <c r="G28" i="51"/>
  <c r="F28" i="51"/>
  <c r="E28" i="51"/>
  <c r="C28" i="51"/>
  <c r="O19" i="51"/>
  <c r="I24" i="48"/>
  <c r="H24" i="48"/>
  <c r="F24" i="48"/>
  <c r="D24" i="48"/>
  <c r="C24" i="48"/>
  <c r="J19" i="48"/>
  <c r="J23" i="48"/>
  <c r="J18" i="48"/>
  <c r="J17" i="48"/>
  <c r="J15" i="48"/>
  <c r="J22" i="48"/>
  <c r="F33" i="48"/>
  <c r="E33" i="48"/>
  <c r="G32" i="48"/>
  <c r="G31" i="48"/>
  <c r="G33" i="48" s="1"/>
  <c r="V31" i="47"/>
  <c r="O32" i="51" l="1"/>
  <c r="F33" i="51"/>
  <c r="H42" i="24"/>
  <c r="H34" i="24"/>
  <c r="H32" i="24"/>
  <c r="H30" i="24"/>
  <c r="F52" i="5"/>
  <c r="F50" i="5"/>
  <c r="F47" i="5"/>
  <c r="F40" i="5"/>
  <c r="F36" i="5"/>
  <c r="F16" i="5"/>
  <c r="D35" i="7"/>
  <c r="J21" i="52"/>
  <c r="J18" i="52"/>
  <c r="J22" i="52"/>
  <c r="I24" i="52"/>
  <c r="H24" i="52"/>
  <c r="G24" i="52"/>
  <c r="F24" i="52"/>
  <c r="D24" i="52"/>
  <c r="C24" i="52"/>
  <c r="J19" i="52"/>
  <c r="J17" i="52"/>
  <c r="J23" i="52"/>
  <c r="G31" i="52"/>
  <c r="G30" i="52"/>
  <c r="E32" i="52"/>
  <c r="F32" i="52"/>
  <c r="O14" i="51"/>
  <c r="O16" i="51"/>
  <c r="O18" i="51"/>
  <c r="O26" i="51"/>
  <c r="O25" i="51"/>
  <c r="O24" i="51"/>
  <c r="O28" i="51" s="1"/>
  <c r="O17" i="51"/>
  <c r="O15" i="51"/>
  <c r="O13" i="51"/>
  <c r="P23" i="50"/>
  <c r="P22" i="50"/>
  <c r="P18" i="50"/>
  <c r="P27" i="50"/>
  <c r="P25" i="50"/>
  <c r="P32" i="50"/>
  <c r="P33" i="50"/>
  <c r="P28" i="50"/>
  <c r="P13" i="50"/>
  <c r="P21" i="50"/>
  <c r="P31" i="50"/>
  <c r="P26" i="50"/>
  <c r="P20" i="50"/>
  <c r="P19" i="50"/>
  <c r="P29" i="50"/>
  <c r="P34" i="50"/>
  <c r="P16" i="50"/>
  <c r="P35" i="50"/>
  <c r="P15" i="50"/>
  <c r="P12" i="50"/>
  <c r="E25" i="8"/>
  <c r="J31" i="38"/>
  <c r="O33" i="51" l="1"/>
  <c r="G32" i="52"/>
  <c r="E33" i="51"/>
  <c r="P36" i="50"/>
  <c r="H40" i="24"/>
  <c r="J16" i="48"/>
  <c r="J20" i="48"/>
  <c r="V27" i="47"/>
  <c r="V30" i="47"/>
  <c r="F38" i="5"/>
  <c r="F20" i="5"/>
  <c r="L25" i="1"/>
  <c r="V14" i="1"/>
  <c r="V19" i="1"/>
  <c r="V24" i="1"/>
  <c r="V22" i="1"/>
  <c r="V20" i="1"/>
  <c r="V13" i="1"/>
  <c r="E24" i="52"/>
  <c r="J20" i="52"/>
  <c r="J24" i="52" s="1"/>
  <c r="V21" i="47" l="1"/>
  <c r="V29" i="47"/>
  <c r="V23" i="47"/>
  <c r="V22" i="47"/>
  <c r="V24" i="47"/>
  <c r="V25" i="47"/>
  <c r="V19" i="47"/>
  <c r="V20" i="47"/>
  <c r="V18" i="47"/>
  <c r="V16" i="47"/>
  <c r="V15" i="47"/>
  <c r="V17" i="47"/>
  <c r="V14" i="47"/>
  <c r="V13" i="47"/>
  <c r="V33" i="47" s="1"/>
  <c r="H17" i="24" l="1"/>
  <c r="F18" i="5"/>
  <c r="E17" i="36"/>
  <c r="Y42" i="25" l="1"/>
  <c r="R42" i="25"/>
  <c r="J42" i="25"/>
  <c r="C42" i="25"/>
  <c r="H44" i="24"/>
  <c r="K31" i="38"/>
  <c r="F44" i="5"/>
  <c r="H38" i="24"/>
  <c r="H36" i="24"/>
  <c r="F42" i="5"/>
  <c r="F14" i="5" l="1"/>
  <c r="H31" i="38" l="1"/>
  <c r="H13" i="24"/>
  <c r="U25" i="1" l="1"/>
  <c r="T25" i="1"/>
  <c r="S25" i="1"/>
  <c r="R25" i="1"/>
  <c r="P25" i="1"/>
  <c r="O25" i="1"/>
  <c r="N25" i="1"/>
  <c r="M25" i="1"/>
  <c r="K25" i="1"/>
  <c r="J25" i="1"/>
  <c r="I25" i="1"/>
  <c r="H25" i="1"/>
  <c r="G25" i="1"/>
  <c r="F25" i="1"/>
  <c r="E25" i="1"/>
  <c r="D25" i="1"/>
  <c r="C25" i="1"/>
  <c r="B25" i="1"/>
  <c r="Q25" i="1"/>
  <c r="H15" i="24" l="1"/>
  <c r="H19" i="24" l="1"/>
  <c r="G24" i="48" l="1"/>
  <c r="J14" i="48" l="1"/>
  <c r="J24" i="48" s="1"/>
  <c r="E24" i="48" l="1"/>
  <c r="E31" i="38" l="1"/>
  <c r="D31" i="38" l="1"/>
  <c r="M31" i="38" s="1"/>
  <c r="V25" i="1"/>
  <c r="G42" i="25"/>
</calcChain>
</file>

<file path=xl/sharedStrings.xml><?xml version="1.0" encoding="utf-8"?>
<sst xmlns="http://schemas.openxmlformats.org/spreadsheetml/2006/main" count="890" uniqueCount="286">
  <si>
    <t>TRIGO</t>
  </si>
  <si>
    <t>TOTALES</t>
  </si>
  <si>
    <t>LISTADO DE EMBARQUES POR BUQUE Y EXPORTADOR</t>
  </si>
  <si>
    <t>PRODUCTOS</t>
  </si>
  <si>
    <t>TONELADAS</t>
  </si>
  <si>
    <t>TRIMAR S.A.</t>
  </si>
  <si>
    <t>BRISAMAR S.A.</t>
  </si>
  <si>
    <t>CEBADA</t>
  </si>
  <si>
    <t>EXPORTADORES</t>
  </si>
  <si>
    <t>TOTAL</t>
  </si>
  <si>
    <t>EXPORTACIONES (En Toneladas)</t>
  </si>
  <si>
    <t>LISTADO POR EXPORTADOR / PRODUCTOS</t>
  </si>
  <si>
    <t>BUQUE</t>
  </si>
  <si>
    <t>GIRO</t>
  </si>
  <si>
    <t>FIN CARGA</t>
  </si>
  <si>
    <t>PRODUCTO</t>
  </si>
  <si>
    <t>TON.</t>
  </si>
  <si>
    <t>DESTINO</t>
  </si>
  <si>
    <t>LISTADO DE TOTALES POR PRODUCTOS</t>
  </si>
  <si>
    <t>EXPORTACION</t>
  </si>
  <si>
    <t>AGENCIA</t>
  </si>
  <si>
    <t>ESTIBAJE</t>
  </si>
  <si>
    <t>MOVIMIENTOS DE BUQUES POR AGENCIA Y ESTIBAJE</t>
  </si>
  <si>
    <t>NOMBRE</t>
  </si>
  <si>
    <t>E</t>
  </si>
  <si>
    <t>M</t>
  </si>
  <si>
    <t>P</t>
  </si>
  <si>
    <t>C/L</t>
  </si>
  <si>
    <t>C. ENTRADA</t>
  </si>
  <si>
    <t>T.R.N.</t>
  </si>
  <si>
    <t>PROCEDENCIA</t>
  </si>
  <si>
    <t>C. SALIDA</t>
  </si>
  <si>
    <t>AMARRE</t>
  </si>
  <si>
    <t>HORA</t>
  </si>
  <si>
    <t>PROM. ENT.</t>
  </si>
  <si>
    <t>SALIDA</t>
  </si>
  <si>
    <t>T. PUERTO</t>
  </si>
  <si>
    <t>PROM. TOTAL</t>
  </si>
  <si>
    <t>POROTO SOJA</t>
  </si>
  <si>
    <t>MAIZ</t>
  </si>
  <si>
    <t>RADA</t>
  </si>
  <si>
    <t>P. CASC. SOJA</t>
  </si>
  <si>
    <t>PLEAMAR S.A.</t>
  </si>
  <si>
    <t>SEA LION S.A.</t>
  </si>
  <si>
    <t>HARINA SOJA</t>
  </si>
  <si>
    <t>ACEITE GIRASOL</t>
  </si>
  <si>
    <t>ACEITE SOJA</t>
  </si>
  <si>
    <t>PELLET SOJA</t>
  </si>
  <si>
    <t>ACEITE CANOLA</t>
  </si>
  <si>
    <t>ACEITE COLZA</t>
  </si>
  <si>
    <t>TONELADAS EXPORTADAS:</t>
  </si>
  <si>
    <t>ESLORA PROMEDIO:</t>
  </si>
  <si>
    <t>CALADO PROMEDIO / SALIDA:</t>
  </si>
  <si>
    <t>TONELADAS IMPORTADAS:</t>
  </si>
  <si>
    <t>TONELADAS EXPORTADAS POR DESTINOS</t>
  </si>
  <si>
    <t>BUQUES</t>
  </si>
  <si>
    <t>EXPORTADO</t>
  </si>
  <si>
    <t xml:space="preserve"> ENERO</t>
  </si>
  <si>
    <t>MESES</t>
  </si>
  <si>
    <t xml:space="preserve"> </t>
  </si>
  <si>
    <t>ARGENTINA</t>
  </si>
  <si>
    <t>BRASIL</t>
  </si>
  <si>
    <t xml:space="preserve"> CURCIJA S.A.</t>
  </si>
  <si>
    <t>Nº</t>
  </si>
  <si>
    <t>DESTINOS</t>
  </si>
  <si>
    <t>C</t>
  </si>
  <si>
    <t>COLZA</t>
  </si>
  <si>
    <t>H.TRIGO</t>
  </si>
  <si>
    <t xml:space="preserve">  </t>
  </si>
  <si>
    <t>LISTADO POR PAISES / PRODUCTOS</t>
  </si>
  <si>
    <t xml:space="preserve"> MAIZ</t>
  </si>
  <si>
    <t>CEBADA FORRAJ.</t>
  </si>
  <si>
    <t>4/5</t>
  </si>
  <si>
    <t>3</t>
  </si>
  <si>
    <t>1</t>
  </si>
  <si>
    <t>SEMILLA GIRASOL</t>
  </si>
  <si>
    <t>TOTAL GENERAL</t>
  </si>
  <si>
    <t>FERTILIZANTES</t>
  </si>
  <si>
    <t>IMPORTADOR</t>
  </si>
  <si>
    <t xml:space="preserve">TOTAL DE BUQUES  </t>
  </si>
  <si>
    <t xml:space="preserve"> BUNGE S.A.</t>
  </si>
  <si>
    <t>TIEMPO PROMEDIO / AMARRE:</t>
  </si>
  <si>
    <t>ESTADIA PROMEDIO / PUERTO:</t>
  </si>
  <si>
    <t>PROM.  TOTAL</t>
  </si>
  <si>
    <t>e-mail: camaraportuaria2017@gmail.com</t>
  </si>
  <si>
    <t>DAP</t>
  </si>
  <si>
    <t>MAP</t>
  </si>
  <si>
    <t>TSP</t>
  </si>
  <si>
    <t>UAN</t>
  </si>
  <si>
    <t>CEBADA FORRAJERA</t>
  </si>
  <si>
    <t xml:space="preserve">MOVIMIENTO DE  BUQUES  </t>
  </si>
  <si>
    <t>LISTADO DE EXPORTADORES /  MERCADERIAS</t>
  </si>
  <si>
    <t>SORGO</t>
  </si>
  <si>
    <t xml:space="preserve"> CANTABRIA S.A.</t>
  </si>
  <si>
    <t>IMPORTACIONES  (En Toneladas)</t>
  </si>
  <si>
    <t xml:space="preserve"> AMAGGI ARGENTINA S.A.</t>
  </si>
  <si>
    <t>MALTA</t>
  </si>
  <si>
    <t xml:space="preserve"> GEAR S.A.</t>
  </si>
  <si>
    <t>PELLETS GIRASOL</t>
  </si>
  <si>
    <t>SERVIPORT SRL</t>
  </si>
  <si>
    <t>TOTAL ANUAL  POR GIRO</t>
  </si>
  <si>
    <t>GIROS</t>
  </si>
  <si>
    <t>MESZ</t>
  </si>
  <si>
    <t xml:space="preserve"> ASOC. COOP. ARG. CL</t>
  </si>
  <si>
    <t xml:space="preserve"> VITERRA ARGENTINA S.A.</t>
  </si>
  <si>
    <t xml:space="preserve">   CALADO PROMEDIO / ENTRADA:</t>
  </si>
  <si>
    <t xml:space="preserve">  Provincia de Buenos Aires </t>
  </si>
  <si>
    <t>Calle 517 - 2125 ( 7631 )  - Quequén - Partido de Necochea</t>
  </si>
  <si>
    <t>L</t>
  </si>
  <si>
    <t xml:space="preserve"> FEBRERO</t>
  </si>
  <si>
    <t>FEBRERO</t>
  </si>
  <si>
    <t xml:space="preserve"> CHS DE ARGENTINA S.A.</t>
  </si>
  <si>
    <t>MES9</t>
  </si>
  <si>
    <t>I.S.AGENT S.A.</t>
  </si>
  <si>
    <t>ASOC. COOP. ARG. CL</t>
  </si>
  <si>
    <t>VIETNAM</t>
  </si>
  <si>
    <t>NEQUEN S.A.</t>
  </si>
  <si>
    <t>EXPORTACIONES EN TONELADAS</t>
  </si>
  <si>
    <t>UREA</t>
  </si>
  <si>
    <t>PELLETS COLZA</t>
  </si>
  <si>
    <t>MALASIA</t>
  </si>
  <si>
    <t xml:space="preserve"> L. D. C.  S.A.</t>
  </si>
  <si>
    <t>CHINA</t>
  </si>
  <si>
    <t xml:space="preserve"> COFCO ARGENTINA S.A.</t>
  </si>
  <si>
    <t xml:space="preserve"> ACEITE GIRASOL</t>
  </si>
  <si>
    <t>6</t>
  </si>
  <si>
    <t xml:space="preserve"> COFCO INT. ARG. S.A.</t>
  </si>
  <si>
    <t>COFCO INT. ARG. S.A.</t>
  </si>
  <si>
    <t>BUNGE S.A.</t>
  </si>
  <si>
    <t xml:space="preserve"> CEBADA FORRAJERA</t>
  </si>
  <si>
    <t xml:space="preserve"> TRIGO</t>
  </si>
  <si>
    <t>INDONESIA</t>
  </si>
  <si>
    <t>OPERATORIA MENSUAL POR GIRO</t>
  </si>
  <si>
    <t>P. CASC. GIRASOL</t>
  </si>
  <si>
    <t>INDIA</t>
  </si>
  <si>
    <t>L.D.C. ARG. S.A.</t>
  </si>
  <si>
    <t>BANGLADESH</t>
  </si>
  <si>
    <t>A. SAUDITA</t>
  </si>
  <si>
    <t>CHILE</t>
  </si>
  <si>
    <t>TAILANDIA</t>
  </si>
  <si>
    <t>IRAN</t>
  </si>
  <si>
    <t>FRANCIA</t>
  </si>
  <si>
    <t>JORDANIA</t>
  </si>
  <si>
    <t>COLOMBIA</t>
  </si>
  <si>
    <t>FILIPINAS</t>
  </si>
  <si>
    <t>R.UNIDO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</si>
  <si>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</si>
  <si>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</si>
  <si>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</si>
  <si>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</si>
  <si>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</si>
  <si>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</si>
  <si>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</si>
  <si>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</si>
  <si>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</si>
  <si>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OCT.</t>
  </si>
  <si>
    <t>NOV.</t>
  </si>
  <si>
    <t>DIC.</t>
  </si>
  <si>
    <t xml:space="preserve"> MALTERIA-CERVECERIA QUILMES S.A.</t>
  </si>
  <si>
    <t>C. DEL SUR</t>
  </si>
  <si>
    <t xml:space="preserve"> ALEA &amp; CIA S.A.</t>
  </si>
  <si>
    <t xml:space="preserve"> E. -GRAIN S.A.</t>
  </si>
  <si>
    <t xml:space="preserve"> BAYA CASAL S.A.</t>
  </si>
  <si>
    <t>MOVIMIENTOS DE MERCADERIAS</t>
  </si>
  <si>
    <t xml:space="preserve"> BUQUES</t>
  </si>
  <si>
    <t>A. GIRASOL</t>
  </si>
  <si>
    <t>P. GIRASOL</t>
  </si>
  <si>
    <t>MERCADERIA</t>
  </si>
  <si>
    <t>EXPORTADA</t>
  </si>
  <si>
    <t>IMPORTADA</t>
  </si>
  <si>
    <t>TOTAL GRAL</t>
  </si>
  <si>
    <t>SUBTOTAL 1</t>
  </si>
  <si>
    <t>SUBTOTAL 2</t>
  </si>
  <si>
    <t xml:space="preserve"> MARZO</t>
  </si>
  <si>
    <t>LISTADO DE IMPORTACIONES (En Toneladas)</t>
  </si>
  <si>
    <t xml:space="preserve"> CAMPOAMOR S.A.</t>
  </si>
  <si>
    <t xml:space="preserve"> CERFOLY S.A.</t>
  </si>
  <si>
    <t>IMPORTACION</t>
  </si>
  <si>
    <t xml:space="preserve"> FERTILIZANTES</t>
  </si>
  <si>
    <t>CHS DE ARGENTINA S.A.</t>
  </si>
  <si>
    <t>10</t>
  </si>
  <si>
    <t>ECUADOR</t>
  </si>
  <si>
    <t>E. ARABES</t>
  </si>
  <si>
    <t xml:space="preserve"> AMAGGI ARG.  S.A.</t>
  </si>
  <si>
    <t xml:space="preserve"> BUNGE SA</t>
  </si>
  <si>
    <t>T. FERTILIZANTES</t>
  </si>
  <si>
    <t>12</t>
  </si>
  <si>
    <t>MARZO</t>
  </si>
  <si>
    <t xml:space="preserve"> ABRIL</t>
  </si>
  <si>
    <t xml:space="preserve"> SEMILLA GIRASOL</t>
  </si>
  <si>
    <t xml:space="preserve"> OTROS</t>
  </si>
  <si>
    <t xml:space="preserve"> LARTIRIGOYEN S.A.</t>
  </si>
  <si>
    <t>OTROS</t>
  </si>
  <si>
    <t>ANCLAS</t>
  </si>
  <si>
    <t>CADENAS</t>
  </si>
  <si>
    <t>RIGI VMOS S.A.</t>
  </si>
  <si>
    <t xml:space="preserve"> Y.P.F.  S.A.</t>
  </si>
  <si>
    <t xml:space="preserve"> PROFERTIL S.A.</t>
  </si>
  <si>
    <t>GEAR S.A.</t>
  </si>
  <si>
    <t>GIRASOL</t>
  </si>
  <si>
    <t>BULGARIA</t>
  </si>
  <si>
    <t>Y.P.F.  S.A.</t>
  </si>
  <si>
    <t>ITALIA</t>
  </si>
  <si>
    <t>PROFERTIL S.A.</t>
  </si>
  <si>
    <t>RUSIA</t>
  </si>
  <si>
    <t>RIGI VMOS SA</t>
  </si>
  <si>
    <t xml:space="preserve"> L.D.C. ARG. S.A.</t>
  </si>
  <si>
    <t xml:space="preserve"> NUTRIEN AG. SOL. ARG. SA</t>
  </si>
  <si>
    <t xml:space="preserve"> CHS DE ARGENTINA SA</t>
  </si>
  <si>
    <t>ABRIL</t>
  </si>
  <si>
    <t>S. GIRASOL</t>
  </si>
  <si>
    <t>OTROS IMPORT.</t>
  </si>
  <si>
    <t>SUBTOTAL 3</t>
  </si>
  <si>
    <t xml:space="preserve"> PERIODO:   01/05/2026 - 31/05/2026</t>
  </si>
  <si>
    <t>PERIODO:   01/05/2026 - 31/05/2026</t>
  </si>
  <si>
    <t>PERIODO:  01/05/2026 - 31/05/2026</t>
  </si>
  <si>
    <t xml:space="preserve"> PERIODO:  01/05/2026 - 31/05/2026</t>
  </si>
  <si>
    <t>PERIODO:  01/01/2026 - 31/05/2026</t>
  </si>
  <si>
    <t xml:space="preserve"> MAYO</t>
  </si>
  <si>
    <t>PERIODO:   01/01/2026 - 31/05/2026</t>
  </si>
  <si>
    <t xml:space="preserve"> CEBADA </t>
  </si>
  <si>
    <t xml:space="preserve"> PELLETS GIRASOL</t>
  </si>
  <si>
    <t xml:space="preserve"> POROTO SOJA</t>
  </si>
  <si>
    <t xml:space="preserve"> P. CASC. GIRASOL</t>
  </si>
  <si>
    <t xml:space="preserve"> MEBUR S.A.</t>
  </si>
  <si>
    <t xml:space="preserve"> AMAGGI ARG. S.A.</t>
  </si>
  <si>
    <t xml:space="preserve"> BUNGE ARG. S.A.</t>
  </si>
  <si>
    <t xml:space="preserve"> SOVOILAR S.A.</t>
  </si>
  <si>
    <t>E.- GRAIN S.A.</t>
  </si>
  <si>
    <t xml:space="preserve">  AMAGGI ARG. S.A.</t>
  </si>
  <si>
    <t xml:space="preserve"> CARGILL S.A.</t>
  </si>
  <si>
    <t xml:space="preserve"> PELLETS CASC. GIRASOL</t>
  </si>
  <si>
    <t>DRAFTVADER</t>
  </si>
  <si>
    <t>ESPAÑA</t>
  </si>
  <si>
    <t>GOOD WISH</t>
  </si>
  <si>
    <t>ANASTASIA K</t>
  </si>
  <si>
    <t>SW SAPPHIRE</t>
  </si>
  <si>
    <t>SEYCHELLES PROGRESS</t>
  </si>
  <si>
    <t>LAUSANNE</t>
  </si>
  <si>
    <t>SWEET JUDI</t>
  </si>
  <si>
    <t>FIRST DYQUEM</t>
  </si>
  <si>
    <t>SEA ARROW</t>
  </si>
  <si>
    <t>ORIENTAL PEARL</t>
  </si>
  <si>
    <t>FAIRCHEM VALOR</t>
  </si>
  <si>
    <t>AUSTRALIA</t>
  </si>
  <si>
    <t>TOKYO PIONNER</t>
  </si>
  <si>
    <t>BOW TITANIUM</t>
  </si>
  <si>
    <t>SHELTER ISLAND</t>
  </si>
  <si>
    <t>METIS STELLAR</t>
  </si>
  <si>
    <t>OSSA</t>
  </si>
  <si>
    <t>OCEAN FREEDOM</t>
  </si>
  <si>
    <t>NORD ARIES</t>
  </si>
  <si>
    <t>CEMTEX SINCERITY</t>
  </si>
  <si>
    <t>R. UNIDO</t>
  </si>
  <si>
    <t>ETG MISHIMA</t>
  </si>
  <si>
    <t>SEASTAR TROJAN</t>
  </si>
  <si>
    <t>ATROTOS HERACLES</t>
  </si>
  <si>
    <t>ECO PURE</t>
  </si>
  <si>
    <t>P. CASC.GIRASOL</t>
  </si>
  <si>
    <t>BOW CARDINAL</t>
  </si>
  <si>
    <t>SKANDI HERA</t>
  </si>
  <si>
    <t>BELTIGER</t>
  </si>
  <si>
    <t>CSSC BRIGHT</t>
  </si>
  <si>
    <t>RHEA</t>
  </si>
  <si>
    <t>RUBY STAR</t>
  </si>
  <si>
    <t>PANAGIA S</t>
  </si>
  <si>
    <t>AQUAPRIMA</t>
  </si>
  <si>
    <t>GOOD WISHI</t>
  </si>
  <si>
    <t>CANTABRIA S.A.</t>
  </si>
  <si>
    <t>AMAGGI S.A.</t>
  </si>
  <si>
    <t>CARGILL S.A.</t>
  </si>
  <si>
    <t>FIRST D´YQUEM</t>
  </si>
  <si>
    <t>E. - GRAIN S.A.</t>
  </si>
  <si>
    <t>MEBUR S.A.</t>
  </si>
  <si>
    <t>CERVECERIA-MALTERIA QUILMES</t>
  </si>
  <si>
    <t>SOVOILAR S.A.</t>
  </si>
  <si>
    <t>REINO UNIDO</t>
  </si>
  <si>
    <t>FIRST D`YQUEM</t>
  </si>
  <si>
    <t>C. DE MARFIL</t>
  </si>
  <si>
    <t>URUGUAY</t>
  </si>
  <si>
    <t>T. y TOBAGO</t>
  </si>
  <si>
    <t>SEASTART TROJAN</t>
  </si>
  <si>
    <t>SUDAFRICA</t>
  </si>
  <si>
    <t>TONELADAS REMOVIDAS:</t>
  </si>
  <si>
    <t>MAYO</t>
  </si>
  <si>
    <t>PELLETS  C. GIRASOL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</si>
</sst>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.00"/>
    <numFmt numFmtId="165" formatCode="0;[Red]0"/>
    <numFmt numFmtId="166" formatCode="dd/mm/yy;@"/>
  </numFmts>
  <fonts count="7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9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2"/>
      <name val="Verdana"/>
      <family val="2"/>
    </font>
    <font>
      <sz val="11"/>
      <name val="Arial"/>
      <family val="2"/>
    </font>
    <font>
      <sz val="9"/>
      <name val="Verdana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Verdana"/>
      <family val="2"/>
    </font>
    <font>
      <b/>
      <sz val="9"/>
      <color indexed="18"/>
      <name val="Verdana"/>
      <family val="2"/>
    </font>
    <font>
      <b/>
      <sz val="9"/>
      <color indexed="10"/>
      <name val="Verdana"/>
      <family val="2"/>
    </font>
    <font>
      <b/>
      <sz val="10"/>
      <color indexed="10"/>
      <name val="Verdana"/>
      <family val="2"/>
    </font>
    <font>
      <b/>
      <sz val="12"/>
      <name val="Verdana"/>
      <family val="2"/>
    </font>
    <font>
      <sz val="8"/>
      <name val="Verdana"/>
      <family val="2"/>
    </font>
    <font>
      <b/>
      <sz val="8"/>
      <color indexed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6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0000"/>
      <name val="Verdana"/>
      <family val="2"/>
    </font>
    <font>
      <sz val="10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0"/>
      <name val="Calibri"/>
      <family val="2"/>
      <scheme val="minor"/>
    </font>
    <font>
      <sz val="11"/>
      <name val="Verdana"/>
      <family val="2"/>
    </font>
    <font>
      <b/>
      <sz val="9"/>
      <color rgb="FFFF0000"/>
      <name val="Arial"/>
      <family val="2"/>
    </font>
    <font>
      <b/>
      <sz val="11"/>
      <color theme="1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Segoe UI Historic"/>
      <family val="2"/>
    </font>
    <font>
      <sz val="8"/>
      <color theme="1"/>
      <name val="Segoe UI Historic"/>
      <family val="2"/>
    </font>
    <font>
      <sz val="10"/>
      <name val="Segoe UI Historic"/>
      <family val="2"/>
    </font>
    <font>
      <b/>
      <sz val="8"/>
      <color rgb="FFFF0000"/>
      <name val="Segoe UI Historic"/>
      <family val="2"/>
    </font>
    <font>
      <b/>
      <sz val="10"/>
      <name val="Segoe UI Historic"/>
      <family val="2"/>
    </font>
    <font>
      <sz val="8"/>
      <name val="Segoe UI Historic"/>
      <family val="2"/>
    </font>
    <font>
      <b/>
      <sz val="8"/>
      <name val="Segoe UI Historic"/>
      <family val="2"/>
    </font>
    <font>
      <b/>
      <sz val="9"/>
      <name val="Segoe UI Historic"/>
      <family val="2"/>
    </font>
    <font>
      <b/>
      <sz val="8"/>
      <color indexed="10"/>
      <name val="Segoe UI Historic"/>
      <family val="2"/>
    </font>
    <font>
      <sz val="9"/>
      <name val="Segoe UI Historic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3300"/>
      <name val="Calibri"/>
      <family val="2"/>
      <scheme val="minor"/>
    </font>
    <font>
      <b/>
      <sz val="9"/>
      <color rgb="FFED0000"/>
      <name val="Calibri"/>
      <family val="2"/>
      <scheme val="minor"/>
    </font>
    <font>
      <b/>
      <sz val="8"/>
      <color rgb="FFED0000"/>
      <name val="Calibri"/>
      <family val="2"/>
      <scheme val="minor"/>
    </font>
    <font>
      <b/>
      <sz val="9"/>
      <color rgb="FFB6250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E3E3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5" fillId="0" borderId="0"/>
    <xf numFmtId="0" fontId="3" fillId="0" borderId="0"/>
    <xf numFmtId="0" fontId="2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Continuous"/>
    </xf>
    <xf numFmtId="0" fontId="0" fillId="2" borderId="0" xfId="0" applyFill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0" fillId="0" borderId="0" xfId="0" applyAlignment="1">
      <alignment horizontal="left"/>
    </xf>
    <xf numFmtId="0" fontId="11" fillId="0" borderId="0" xfId="0" applyFont="1"/>
    <xf numFmtId="0" fontId="13" fillId="0" borderId="0" xfId="0" applyFont="1"/>
    <xf numFmtId="0" fontId="15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0" fontId="11" fillId="0" borderId="0" xfId="0" applyFont="1" applyAlignment="1">
      <alignment horizontal="center"/>
    </xf>
    <xf numFmtId="0" fontId="18" fillId="0" borderId="0" xfId="0" applyFont="1"/>
    <xf numFmtId="0" fontId="11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19" fillId="0" borderId="0" xfId="0" applyFont="1"/>
    <xf numFmtId="0" fontId="14" fillId="0" borderId="0" xfId="0" applyFont="1" applyAlignment="1">
      <alignment horizontal="center"/>
    </xf>
    <xf numFmtId="0" fontId="10" fillId="0" borderId="0" xfId="0" applyFont="1"/>
    <xf numFmtId="0" fontId="17" fillId="0" borderId="1" xfId="0" applyFont="1" applyBorder="1"/>
    <xf numFmtId="1" fontId="17" fillId="0" borderId="2" xfId="0" applyNumberFormat="1" applyFont="1" applyBorder="1"/>
    <xf numFmtId="0" fontId="24" fillId="0" borderId="0" xfId="0" applyFont="1" applyAlignment="1">
      <alignment horizontal="centerContinuous"/>
    </xf>
    <xf numFmtId="0" fontId="27" fillId="0" borderId="0" xfId="0" applyFont="1"/>
    <xf numFmtId="0" fontId="26" fillId="0" borderId="0" xfId="0" applyFont="1"/>
    <xf numFmtId="0" fontId="28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3" fillId="2" borderId="0" xfId="0" applyFont="1" applyFill="1" applyAlignment="1">
      <alignment horizontal="center"/>
    </xf>
    <xf numFmtId="1" fontId="23" fillId="2" borderId="0" xfId="0" applyNumberFormat="1" applyFont="1" applyFill="1" applyAlignment="1">
      <alignment horizontal="center"/>
    </xf>
    <xf numFmtId="1" fontId="23" fillId="2" borderId="0" xfId="0" applyNumberFormat="1" applyFont="1" applyFill="1"/>
    <xf numFmtId="0" fontId="26" fillId="3" borderId="4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2" borderId="8" xfId="0" applyFont="1" applyFill="1" applyBorder="1" applyAlignment="1">
      <alignment horizontal="right" vertical="center" wrapText="1"/>
    </xf>
    <xf numFmtId="0" fontId="17" fillId="2" borderId="8" xfId="0" applyFont="1" applyFill="1" applyBorder="1" applyAlignment="1">
      <alignment horizontal="right" vertical="center" wrapText="1" shrinkToFit="1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4" fillId="0" borderId="0" xfId="0" applyFont="1"/>
    <xf numFmtId="0" fontId="34" fillId="0" borderId="0" xfId="0" applyFont="1" applyAlignment="1">
      <alignment horizontal="right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4" fillId="4" borderId="0" xfId="1" applyFont="1" applyFill="1" applyAlignment="1">
      <alignment horizontal="center"/>
    </xf>
    <xf numFmtId="0" fontId="12" fillId="4" borderId="6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4" fillId="0" borderId="0" xfId="0" applyFont="1"/>
    <xf numFmtId="0" fontId="6" fillId="0" borderId="0" xfId="0" applyFont="1"/>
    <xf numFmtId="0" fontId="42" fillId="0" borderId="0" xfId="0" applyFont="1" applyAlignment="1">
      <alignment horizontal="center"/>
    </xf>
    <xf numFmtId="10" fontId="0" fillId="0" borderId="0" xfId="0" applyNumberFormat="1"/>
    <xf numFmtId="16" fontId="0" fillId="0" borderId="0" xfId="0" applyNumberFormat="1"/>
    <xf numFmtId="0" fontId="43" fillId="4" borderId="6" xfId="0" applyFont="1" applyFill="1" applyBorder="1" applyAlignment="1">
      <alignment horizontal="center" vertical="center"/>
    </xf>
    <xf numFmtId="0" fontId="44" fillId="4" borderId="7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49" fontId="17" fillId="5" borderId="9" xfId="0" applyNumberFormat="1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/>
    </xf>
    <xf numFmtId="0" fontId="12" fillId="3" borderId="22" xfId="0" applyFont="1" applyFill="1" applyBorder="1" applyAlignment="1">
      <alignment horizontal="center"/>
    </xf>
    <xf numFmtId="0" fontId="17" fillId="0" borderId="12" xfId="0" applyFont="1" applyBorder="1"/>
    <xf numFmtId="0" fontId="20" fillId="0" borderId="1" xfId="0" applyFont="1" applyBorder="1"/>
    <xf numFmtId="0" fontId="17" fillId="0" borderId="8" xfId="0" applyFont="1" applyBorder="1" applyAlignment="1">
      <alignment horizontal="right"/>
    </xf>
    <xf numFmtId="0" fontId="17" fillId="0" borderId="2" xfId="0" applyFont="1" applyBorder="1"/>
    <xf numFmtId="0" fontId="46" fillId="0" borderId="0" xfId="0" applyFont="1"/>
    <xf numFmtId="0" fontId="46" fillId="0" borderId="0" xfId="0" applyFont="1" applyAlignment="1">
      <alignment horizontal="centerContinuous"/>
    </xf>
    <xf numFmtId="0" fontId="26" fillId="3" borderId="4" xfId="0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 shrinkToFit="1"/>
    </xf>
    <xf numFmtId="0" fontId="41" fillId="5" borderId="3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41" fillId="6" borderId="30" xfId="0" applyFont="1" applyFill="1" applyBorder="1" applyAlignment="1">
      <alignment horizontal="center" vertical="center"/>
    </xf>
    <xf numFmtId="0" fontId="41" fillId="6" borderId="3" xfId="0" applyFont="1" applyFill="1" applyBorder="1" applyAlignment="1">
      <alignment horizontal="center" vertical="center"/>
    </xf>
    <xf numFmtId="0" fontId="41" fillId="6" borderId="4" xfId="0" applyFont="1" applyFill="1" applyBorder="1" applyAlignment="1">
      <alignment horizontal="center" vertical="center"/>
    </xf>
    <xf numFmtId="0" fontId="41" fillId="6" borderId="5" xfId="0" applyFont="1" applyFill="1" applyBorder="1" applyAlignment="1">
      <alignment horizontal="center" vertical="center"/>
    </xf>
    <xf numFmtId="0" fontId="41" fillId="6" borderId="19" xfId="0" applyFont="1" applyFill="1" applyBorder="1" applyAlignment="1">
      <alignment horizontal="right" vertical="center"/>
    </xf>
    <xf numFmtId="0" fontId="41" fillId="6" borderId="30" xfId="0" applyFont="1" applyFill="1" applyBorder="1" applyAlignment="1">
      <alignment horizontal="right" vertical="center"/>
    </xf>
    <xf numFmtId="0" fontId="23" fillId="2" borderId="0" xfId="0" applyFont="1" applyFill="1"/>
    <xf numFmtId="0" fontId="41" fillId="6" borderId="31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right"/>
    </xf>
    <xf numFmtId="0" fontId="25" fillId="4" borderId="8" xfId="0" applyFont="1" applyFill="1" applyBorder="1" applyAlignment="1">
      <alignment horizontal="right"/>
    </xf>
    <xf numFmtId="0" fontId="25" fillId="0" borderId="8" xfId="0" applyFont="1" applyBorder="1" applyAlignment="1">
      <alignment horizontal="right"/>
    </xf>
    <xf numFmtId="0" fontId="25" fillId="0" borderId="2" xfId="0" applyFont="1" applyBorder="1" applyAlignment="1">
      <alignment horizontal="right"/>
    </xf>
    <xf numFmtId="0" fontId="20" fillId="4" borderId="1" xfId="0" applyFont="1" applyFill="1" applyBorder="1" applyAlignment="1">
      <alignment horizontal="center"/>
    </xf>
    <xf numFmtId="0" fontId="47" fillId="0" borderId="0" xfId="0" applyFont="1" applyAlignment="1">
      <alignment horizontal="center"/>
    </xf>
    <xf numFmtId="0" fontId="22" fillId="5" borderId="9" xfId="0" applyFont="1" applyFill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22" fillId="5" borderId="6" xfId="0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45" fillId="0" borderId="1" xfId="0" applyFont="1" applyBorder="1" applyAlignment="1">
      <alignment horizontal="center"/>
    </xf>
    <xf numFmtId="0" fontId="17" fillId="0" borderId="28" xfId="0" applyFont="1" applyBorder="1" applyAlignment="1">
      <alignment horizontal="right"/>
    </xf>
    <xf numFmtId="0" fontId="39" fillId="0" borderId="2" xfId="1" applyFont="1" applyBorder="1" applyAlignment="1">
      <alignment horizontal="right"/>
    </xf>
    <xf numFmtId="0" fontId="41" fillId="5" borderId="4" xfId="0" applyFont="1" applyFill="1" applyBorder="1" applyAlignment="1">
      <alignment horizontal="center" vertical="center"/>
    </xf>
    <xf numFmtId="0" fontId="41" fillId="5" borderId="5" xfId="0" applyFont="1" applyFill="1" applyBorder="1" applyAlignment="1">
      <alignment horizontal="center" vertical="center"/>
    </xf>
    <xf numFmtId="0" fontId="40" fillId="4" borderId="23" xfId="1" applyFont="1" applyFill="1" applyBorder="1" applyAlignment="1">
      <alignment horizontal="center"/>
    </xf>
    <xf numFmtId="0" fontId="41" fillId="4" borderId="0" xfId="0" applyFont="1" applyFill="1"/>
    <xf numFmtId="0" fontId="14" fillId="0" borderId="0" xfId="0" applyFont="1" applyAlignment="1">
      <alignment horizontal="left"/>
    </xf>
    <xf numFmtId="0" fontId="12" fillId="0" borderId="1" xfId="0" applyFont="1" applyBorder="1"/>
    <xf numFmtId="0" fontId="12" fillId="5" borderId="15" xfId="0" applyFont="1" applyFill="1" applyBorder="1" applyAlignment="1">
      <alignment horizontal="center" vertical="center"/>
    </xf>
    <xf numFmtId="22" fontId="17" fillId="5" borderId="9" xfId="0" applyNumberFormat="1" applyFont="1" applyFill="1" applyBorder="1" applyAlignment="1">
      <alignment horizontal="center" vertical="center"/>
    </xf>
    <xf numFmtId="49" fontId="17" fillId="0" borderId="10" xfId="0" applyNumberFormat="1" applyFont="1" applyBorder="1"/>
    <xf numFmtId="1" fontId="17" fillId="0" borderId="11" xfId="0" applyNumberFormat="1" applyFont="1" applyBorder="1" applyAlignment="1">
      <alignment horizontal="center"/>
    </xf>
    <xf numFmtId="1" fontId="17" fillId="0" borderId="12" xfId="0" applyNumberFormat="1" applyFont="1" applyBorder="1" applyAlignment="1">
      <alignment horizontal="right"/>
    </xf>
    <xf numFmtId="0" fontId="22" fillId="3" borderId="3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2" fillId="3" borderId="5" xfId="0" applyFont="1" applyFill="1" applyBorder="1" applyAlignment="1">
      <alignment horizontal="center"/>
    </xf>
    <xf numFmtId="1" fontId="22" fillId="3" borderId="4" xfId="0" applyNumberFormat="1" applyFont="1" applyFill="1" applyBorder="1" applyAlignment="1">
      <alignment horizontal="center"/>
    </xf>
    <xf numFmtId="1" fontId="22" fillId="3" borderId="5" xfId="0" applyNumberFormat="1" applyFont="1" applyFill="1" applyBorder="1"/>
    <xf numFmtId="0" fontId="45" fillId="0" borderId="10" xfId="0" applyFont="1" applyBorder="1" applyAlignment="1">
      <alignment horizontal="center"/>
    </xf>
    <xf numFmtId="0" fontId="39" fillId="0" borderId="12" xfId="1" applyFont="1" applyBorder="1" applyAlignment="1">
      <alignment horizontal="right"/>
    </xf>
    <xf numFmtId="0" fontId="22" fillId="5" borderId="3" xfId="0" applyFont="1" applyFill="1" applyBorder="1" applyAlignment="1">
      <alignment horizontal="center"/>
    </xf>
    <xf numFmtId="0" fontId="22" fillId="5" borderId="5" xfId="0" applyFont="1" applyFill="1" applyBorder="1" applyAlignment="1">
      <alignment horizontal="center"/>
    </xf>
    <xf numFmtId="0" fontId="26" fillId="3" borderId="4" xfId="0" applyFont="1" applyFill="1" applyBorder="1" applyAlignment="1">
      <alignment horizontal="center" vertical="center" wrapText="1" shrinkToFit="1"/>
    </xf>
    <xf numFmtId="0" fontId="40" fillId="4" borderId="10" xfId="1" applyFont="1" applyFill="1" applyBorder="1" applyAlignment="1">
      <alignment horizontal="center"/>
    </xf>
    <xf numFmtId="0" fontId="20" fillId="4" borderId="10" xfId="0" applyFont="1" applyFill="1" applyBorder="1" applyAlignment="1">
      <alignment horizontal="center"/>
    </xf>
    <xf numFmtId="0" fontId="25" fillId="4" borderId="11" xfId="0" applyFont="1" applyFill="1" applyBorder="1" applyAlignment="1">
      <alignment horizontal="right"/>
    </xf>
    <xf numFmtId="0" fontId="25" fillId="0" borderId="11" xfId="0" applyFont="1" applyBorder="1" applyAlignment="1">
      <alignment horizontal="right"/>
    </xf>
    <xf numFmtId="0" fontId="25" fillId="0" borderId="12" xfId="0" applyFont="1" applyBorder="1" applyAlignment="1">
      <alignment horizontal="right"/>
    </xf>
    <xf numFmtId="0" fontId="26" fillId="3" borderId="19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2" fontId="26" fillId="3" borderId="4" xfId="0" applyNumberFormat="1" applyFont="1" applyFill="1" applyBorder="1" applyAlignment="1" applyProtection="1">
      <alignment horizontal="center" vertical="center"/>
      <protection locked="0"/>
    </xf>
    <xf numFmtId="0" fontId="22" fillId="3" borderId="18" xfId="0" applyFont="1" applyFill="1" applyBorder="1"/>
    <xf numFmtId="0" fontId="24" fillId="0" borderId="0" xfId="0" applyFont="1" applyAlignment="1">
      <alignment horizontal="center"/>
    </xf>
    <xf numFmtId="0" fontId="17" fillId="0" borderId="8" xfId="0" applyFont="1" applyBorder="1" applyAlignment="1">
      <alignment horizontal="right" vertical="center"/>
    </xf>
    <xf numFmtId="0" fontId="38" fillId="5" borderId="4" xfId="0" applyFont="1" applyFill="1" applyBorder="1" applyAlignment="1">
      <alignment horizontal="right" vertical="center"/>
    </xf>
    <xf numFmtId="0" fontId="38" fillId="3" borderId="4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left"/>
    </xf>
    <xf numFmtId="0" fontId="17" fillId="4" borderId="2" xfId="0" applyFont="1" applyFill="1" applyBorder="1" applyAlignment="1">
      <alignment horizontal="right"/>
    </xf>
    <xf numFmtId="0" fontId="12" fillId="0" borderId="10" xfId="0" applyFont="1" applyBorder="1"/>
    <xf numFmtId="0" fontId="41" fillId="5" borderId="3" xfId="0" applyFont="1" applyFill="1" applyBorder="1" applyAlignment="1">
      <alignment horizontal="center"/>
    </xf>
    <xf numFmtId="0" fontId="38" fillId="5" borderId="4" xfId="0" applyFont="1" applyFill="1" applyBorder="1" applyAlignment="1">
      <alignment horizontal="center"/>
    </xf>
    <xf numFmtId="0" fontId="38" fillId="5" borderId="5" xfId="0" applyFont="1" applyFill="1" applyBorder="1" applyAlignment="1">
      <alignment horizontal="center"/>
    </xf>
    <xf numFmtId="0" fontId="38" fillId="5" borderId="3" xfId="0" applyFont="1" applyFill="1" applyBorder="1" applyAlignment="1">
      <alignment horizontal="center"/>
    </xf>
    <xf numFmtId="0" fontId="38" fillId="5" borderId="4" xfId="0" applyFont="1" applyFill="1" applyBorder="1"/>
    <xf numFmtId="0" fontId="38" fillId="5" borderId="5" xfId="0" applyFont="1" applyFill="1" applyBorder="1"/>
    <xf numFmtId="0" fontId="20" fillId="4" borderId="1" xfId="0" applyFont="1" applyFill="1" applyBorder="1" applyAlignment="1">
      <alignment vertical="center"/>
    </xf>
    <xf numFmtId="0" fontId="49" fillId="5" borderId="3" xfId="0" applyFont="1" applyFill="1" applyBorder="1" applyAlignment="1">
      <alignment horizontal="center"/>
    </xf>
    <xf numFmtId="165" fontId="49" fillId="5" borderId="5" xfId="0" applyNumberFormat="1" applyFont="1" applyFill="1" applyBorder="1" applyAlignment="1">
      <alignment horizontal="right"/>
    </xf>
    <xf numFmtId="166" fontId="17" fillId="5" borderId="9" xfId="0" applyNumberFormat="1" applyFont="1" applyFill="1" applyBorder="1" applyAlignment="1">
      <alignment horizontal="center" vertical="center"/>
    </xf>
    <xf numFmtId="0" fontId="51" fillId="4" borderId="40" xfId="0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164" fontId="53" fillId="4" borderId="23" xfId="0" applyNumberFormat="1" applyFont="1" applyFill="1" applyBorder="1" applyAlignment="1">
      <alignment horizontal="center" vertical="center"/>
    </xf>
    <xf numFmtId="164" fontId="53" fillId="4" borderId="43" xfId="0" applyNumberFormat="1" applyFont="1" applyFill="1" applyBorder="1" applyAlignment="1">
      <alignment horizontal="center" vertical="center"/>
    </xf>
    <xf numFmtId="40" fontId="53" fillId="4" borderId="43" xfId="0" applyNumberFormat="1" applyFont="1" applyFill="1" applyBorder="1" applyAlignment="1">
      <alignment horizontal="center" vertical="center"/>
    </xf>
    <xf numFmtId="0" fontId="53" fillId="4" borderId="43" xfId="0" applyFont="1" applyFill="1" applyBorder="1" applyAlignment="1">
      <alignment horizontal="center" vertical="center"/>
    </xf>
    <xf numFmtId="2" fontId="53" fillId="4" borderId="43" xfId="0" applyNumberFormat="1" applyFont="1" applyFill="1" applyBorder="1" applyAlignment="1">
      <alignment horizontal="center" vertical="center"/>
    </xf>
    <xf numFmtId="2" fontId="53" fillId="4" borderId="43" xfId="0" applyNumberFormat="1" applyFont="1" applyFill="1" applyBorder="1" applyAlignment="1" applyProtection="1">
      <alignment horizontal="center" vertical="center"/>
      <protection locked="0"/>
    </xf>
    <xf numFmtId="166" fontId="53" fillId="4" borderId="43" xfId="0" applyNumberFormat="1" applyFont="1" applyFill="1" applyBorder="1" applyAlignment="1">
      <alignment horizontal="center" vertical="center"/>
    </xf>
    <xf numFmtId="4" fontId="53" fillId="4" borderId="43" xfId="0" applyNumberFormat="1" applyFont="1" applyFill="1" applyBorder="1" applyAlignment="1">
      <alignment horizontal="center" vertical="center"/>
    </xf>
    <xf numFmtId="40" fontId="53" fillId="4" borderId="20" xfId="0" applyNumberFormat="1" applyFont="1" applyFill="1" applyBorder="1" applyAlignment="1">
      <alignment horizontal="center" vertical="center"/>
    </xf>
    <xf numFmtId="164" fontId="53" fillId="4" borderId="1" xfId="0" applyNumberFormat="1" applyFont="1" applyFill="1" applyBorder="1" applyAlignment="1">
      <alignment horizontal="center" vertical="center"/>
    </xf>
    <xf numFmtId="164" fontId="53" fillId="4" borderId="8" xfId="0" applyNumberFormat="1" applyFont="1" applyFill="1" applyBorder="1" applyAlignment="1">
      <alignment horizontal="center" vertical="center"/>
    </xf>
    <xf numFmtId="40" fontId="53" fillId="4" borderId="8" xfId="0" applyNumberFormat="1" applyFont="1" applyFill="1" applyBorder="1" applyAlignment="1">
      <alignment horizontal="center" vertical="center"/>
    </xf>
    <xf numFmtId="0" fontId="53" fillId="4" borderId="8" xfId="0" applyFont="1" applyFill="1" applyBorder="1" applyAlignment="1">
      <alignment horizontal="center" vertical="center"/>
    </xf>
    <xf numFmtId="2" fontId="53" fillId="4" borderId="8" xfId="0" applyNumberFormat="1" applyFont="1" applyFill="1" applyBorder="1" applyAlignment="1">
      <alignment horizontal="center" vertical="center"/>
    </xf>
    <xf numFmtId="2" fontId="53" fillId="4" borderId="8" xfId="0" applyNumberFormat="1" applyFont="1" applyFill="1" applyBorder="1" applyAlignment="1" applyProtection="1">
      <alignment horizontal="center" vertical="center"/>
      <protection locked="0"/>
    </xf>
    <xf numFmtId="166" fontId="53" fillId="4" borderId="8" xfId="0" applyNumberFormat="1" applyFont="1" applyFill="1" applyBorder="1" applyAlignment="1">
      <alignment horizontal="center" vertical="center"/>
    </xf>
    <xf numFmtId="4" fontId="53" fillId="4" borderId="8" xfId="0" applyNumberFormat="1" applyFont="1" applyFill="1" applyBorder="1" applyAlignment="1">
      <alignment horizontal="center" vertical="center"/>
    </xf>
    <xf numFmtId="40" fontId="53" fillId="4" borderId="2" xfId="0" applyNumberFormat="1" applyFont="1" applyFill="1" applyBorder="1" applyAlignment="1">
      <alignment horizontal="center" vertical="center"/>
    </xf>
    <xf numFmtId="14" fontId="53" fillId="4" borderId="8" xfId="0" applyNumberFormat="1" applyFont="1" applyFill="1" applyBorder="1" applyAlignment="1">
      <alignment horizontal="center" vertical="center"/>
    </xf>
    <xf numFmtId="0" fontId="54" fillId="0" borderId="0" xfId="0" applyFont="1"/>
    <xf numFmtId="164" fontId="55" fillId="0" borderId="0" xfId="0" applyNumberFormat="1" applyFont="1" applyAlignment="1">
      <alignment horizontal="center"/>
    </xf>
    <xf numFmtId="0" fontId="56" fillId="0" borderId="0" xfId="0" applyFont="1"/>
    <xf numFmtId="2" fontId="55" fillId="0" borderId="0" xfId="0" applyNumberFormat="1" applyFont="1" applyAlignment="1">
      <alignment horizontal="center"/>
    </xf>
    <xf numFmtId="0" fontId="57" fillId="0" borderId="13" xfId="0" applyFont="1" applyBorder="1" applyAlignment="1">
      <alignment horizontal="center" vertical="center"/>
    </xf>
    <xf numFmtId="0" fontId="58" fillId="0" borderId="17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3" fontId="60" fillId="0" borderId="14" xfId="0" applyNumberFormat="1" applyFont="1" applyBorder="1" applyAlignment="1">
      <alignment horizontal="center" vertical="center"/>
    </xf>
    <xf numFmtId="0" fontId="61" fillId="0" borderId="7" xfId="0" applyFont="1" applyBorder="1" applyAlignment="1">
      <alignment horizontal="center" vertical="center"/>
    </xf>
    <xf numFmtId="0" fontId="57" fillId="0" borderId="6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3" fontId="60" fillId="0" borderId="7" xfId="0" applyNumberFormat="1" applyFont="1" applyBorder="1" applyAlignment="1">
      <alignment horizontal="center" vertical="center"/>
    </xf>
    <xf numFmtId="164" fontId="60" fillId="0" borderId="7" xfId="0" applyNumberFormat="1" applyFont="1" applyBorder="1" applyAlignment="1">
      <alignment horizontal="center" vertical="center"/>
    </xf>
    <xf numFmtId="2" fontId="60" fillId="0" borderId="7" xfId="0" applyNumberFormat="1" applyFont="1" applyBorder="1" applyAlignment="1">
      <alignment horizontal="center" vertical="center"/>
    </xf>
    <xf numFmtId="2" fontId="57" fillId="2" borderId="0" xfId="0" applyNumberFormat="1" applyFont="1" applyFill="1" applyAlignment="1">
      <alignment horizontal="center" vertical="center"/>
    </xf>
    <xf numFmtId="0" fontId="59" fillId="0" borderId="9" xfId="0" applyFont="1" applyBorder="1" applyAlignment="1">
      <alignment horizontal="center" vertical="center"/>
    </xf>
    <xf numFmtId="164" fontId="60" fillId="0" borderId="16" xfId="0" applyNumberFormat="1" applyFont="1" applyBorder="1" applyAlignment="1">
      <alignment horizontal="center" vertical="center"/>
    </xf>
    <xf numFmtId="0" fontId="61" fillId="0" borderId="16" xfId="0" applyFont="1" applyBorder="1" applyAlignment="1">
      <alignment horizontal="center" vertical="center"/>
    </xf>
    <xf numFmtId="164" fontId="57" fillId="2" borderId="0" xfId="0" applyNumberFormat="1" applyFont="1" applyFill="1" applyAlignment="1">
      <alignment horizontal="center" vertical="center"/>
    </xf>
    <xf numFmtId="0" fontId="55" fillId="0" borderId="37" xfId="0" applyFont="1" applyBorder="1" applyAlignment="1">
      <alignment horizontal="center"/>
    </xf>
    <xf numFmtId="0" fontId="55" fillId="0" borderId="0" xfId="0" applyFont="1" applyAlignment="1">
      <alignment horizontal="center"/>
    </xf>
    <xf numFmtId="164" fontId="55" fillId="0" borderId="45" xfId="0" applyNumberFormat="1" applyFont="1" applyBorder="1" applyAlignment="1">
      <alignment horizontal="center"/>
    </xf>
    <xf numFmtId="0" fontId="55" fillId="0" borderId="44" xfId="0" applyFont="1" applyBorder="1" applyAlignment="1">
      <alignment horizontal="center"/>
    </xf>
    <xf numFmtId="0" fontId="55" fillId="0" borderId="34" xfId="0" applyFont="1" applyBorder="1" applyAlignment="1">
      <alignment horizontal="center"/>
    </xf>
    <xf numFmtId="2" fontId="55" fillId="0" borderId="45" xfId="0" applyNumberFormat="1" applyFont="1" applyBorder="1" applyAlignment="1">
      <alignment horizontal="center"/>
    </xf>
    <xf numFmtId="4" fontId="55" fillId="0" borderId="45" xfId="0" applyNumberFormat="1" applyFont="1" applyBorder="1" applyAlignment="1">
      <alignment horizontal="center"/>
    </xf>
    <xf numFmtId="0" fontId="40" fillId="4" borderId="35" xfId="1" applyFont="1" applyFill="1" applyBorder="1" applyAlignment="1">
      <alignment horizontal="center"/>
    </xf>
    <xf numFmtId="0" fontId="41" fillId="5" borderId="23" xfId="0" applyFont="1" applyFill="1" applyBorder="1" applyAlignment="1">
      <alignment horizontal="center"/>
    </xf>
    <xf numFmtId="0" fontId="38" fillId="5" borderId="20" xfId="0" applyFont="1" applyFill="1" applyBorder="1" applyAlignment="1">
      <alignment horizontal="center"/>
    </xf>
    <xf numFmtId="0" fontId="41" fillId="5" borderId="38" xfId="0" applyFont="1" applyFill="1" applyBorder="1" applyAlignment="1">
      <alignment horizontal="center"/>
    </xf>
    <xf numFmtId="0" fontId="41" fillId="5" borderId="39" xfId="0" applyFont="1" applyFill="1" applyBorder="1"/>
    <xf numFmtId="0" fontId="0" fillId="4" borderId="0" xfId="0" applyFill="1"/>
    <xf numFmtId="0" fontId="63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64" fillId="7" borderId="30" xfId="0" applyFont="1" applyFill="1" applyBorder="1" applyAlignment="1">
      <alignment horizontal="center"/>
    </xf>
    <xf numFmtId="0" fontId="64" fillId="7" borderId="4" xfId="0" applyFont="1" applyFill="1" applyBorder="1" applyAlignment="1">
      <alignment horizontal="center"/>
    </xf>
    <xf numFmtId="0" fontId="65" fillId="0" borderId="11" xfId="0" applyFont="1" applyBorder="1" applyAlignment="1">
      <alignment horizontal="center"/>
    </xf>
    <xf numFmtId="0" fontId="65" fillId="0" borderId="8" xfId="0" applyFont="1" applyBorder="1" applyAlignment="1">
      <alignment horizontal="center"/>
    </xf>
    <xf numFmtId="0" fontId="50" fillId="0" borderId="41" xfId="0" applyFont="1" applyBorder="1" applyAlignment="1">
      <alignment horizontal="center"/>
    </xf>
    <xf numFmtId="0" fontId="50" fillId="0" borderId="40" xfId="0" applyFont="1" applyBorder="1" applyAlignment="1">
      <alignment horizontal="center"/>
    </xf>
    <xf numFmtId="0" fontId="64" fillId="5" borderId="4" xfId="0" applyFont="1" applyFill="1" applyBorder="1" applyAlignment="1">
      <alignment horizontal="center"/>
    </xf>
    <xf numFmtId="0" fontId="64" fillId="5" borderId="5" xfId="0" applyFont="1" applyFill="1" applyBorder="1" applyAlignment="1">
      <alignment horizontal="center"/>
    </xf>
    <xf numFmtId="0" fontId="66" fillId="8" borderId="30" xfId="0" applyFont="1" applyFill="1" applyBorder="1" applyAlignment="1">
      <alignment horizontal="center"/>
    </xf>
    <xf numFmtId="165" fontId="66" fillId="8" borderId="4" xfId="0" applyNumberFormat="1" applyFont="1" applyFill="1" applyBorder="1" applyAlignment="1">
      <alignment horizontal="right"/>
    </xf>
    <xf numFmtId="0" fontId="17" fillId="2" borderId="2" xfId="0" applyFont="1" applyFill="1" applyBorder="1" applyAlignment="1">
      <alignment horizontal="right" vertical="center" wrapText="1"/>
    </xf>
    <xf numFmtId="0" fontId="50" fillId="0" borderId="6" xfId="0" applyFont="1" applyBorder="1" applyAlignment="1">
      <alignment horizontal="center"/>
    </xf>
    <xf numFmtId="0" fontId="65" fillId="0" borderId="26" xfId="0" applyFont="1" applyBorder="1" applyAlignment="1">
      <alignment horizontal="center"/>
    </xf>
    <xf numFmtId="0" fontId="50" fillId="0" borderId="1" xfId="0" applyFont="1" applyBorder="1" applyAlignment="1">
      <alignment horizontal="center"/>
    </xf>
    <xf numFmtId="0" fontId="66" fillId="5" borderId="4" xfId="0" applyFont="1" applyFill="1" applyBorder="1"/>
    <xf numFmtId="0" fontId="66" fillId="8" borderId="13" xfId="0" applyFont="1" applyFill="1" applyBorder="1" applyAlignment="1">
      <alignment horizontal="center"/>
    </xf>
    <xf numFmtId="0" fontId="67" fillId="5" borderId="46" xfId="0" applyFont="1" applyFill="1" applyBorder="1"/>
    <xf numFmtId="0" fontId="66" fillId="5" borderId="3" xfId="0" applyFont="1" applyFill="1" applyBorder="1" applyAlignment="1">
      <alignment horizontal="center"/>
    </xf>
    <xf numFmtId="165" fontId="66" fillId="8" borderId="46" xfId="0" applyNumberFormat="1" applyFont="1" applyFill="1" applyBorder="1" applyAlignment="1">
      <alignment horizontal="center"/>
    </xf>
    <xf numFmtId="0" fontId="66" fillId="5" borderId="4" xfId="0" applyFont="1" applyFill="1" applyBorder="1" applyAlignment="1">
      <alignment horizontal="center"/>
    </xf>
    <xf numFmtId="0" fontId="66" fillId="5" borderId="46" xfId="0" applyFont="1" applyFill="1" applyBorder="1" applyAlignment="1">
      <alignment horizontal="center"/>
    </xf>
    <xf numFmtId="0" fontId="65" fillId="0" borderId="33" xfId="0" applyFont="1" applyBorder="1" applyAlignment="1">
      <alignment horizontal="center"/>
    </xf>
    <xf numFmtId="0" fontId="65" fillId="5" borderId="4" xfId="0" applyFont="1" applyFill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66" fillId="7" borderId="30" xfId="0" applyFont="1" applyFill="1" applyBorder="1" applyAlignment="1">
      <alignment horizontal="center"/>
    </xf>
    <xf numFmtId="49" fontId="17" fillId="0" borderId="48" xfId="0" applyNumberFormat="1" applyFont="1" applyBorder="1"/>
    <xf numFmtId="1" fontId="17" fillId="0" borderId="26" xfId="0" applyNumberFormat="1" applyFont="1" applyBorder="1" applyAlignment="1">
      <alignment horizontal="center"/>
    </xf>
    <xf numFmtId="1" fontId="17" fillId="0" borderId="24" xfId="0" applyNumberFormat="1" applyFont="1" applyBorder="1" applyAlignment="1">
      <alignment horizontal="right"/>
    </xf>
    <xf numFmtId="49" fontId="17" fillId="0" borderId="1" xfId="0" applyNumberFormat="1" applyFont="1" applyBorder="1"/>
    <xf numFmtId="1" fontId="17" fillId="0" borderId="8" xfId="0" applyNumberFormat="1" applyFont="1" applyBorder="1" applyAlignment="1">
      <alignment horizontal="center"/>
    </xf>
    <xf numFmtId="1" fontId="17" fillId="0" borderId="2" xfId="0" applyNumberFormat="1" applyFont="1" applyBorder="1" applyAlignment="1">
      <alignment horizontal="right"/>
    </xf>
    <xf numFmtId="0" fontId="15" fillId="0" borderId="0" xfId="0" applyFont="1"/>
    <xf numFmtId="0" fontId="12" fillId="4" borderId="1" xfId="0" applyFont="1" applyFill="1" applyBorder="1" applyAlignment="1">
      <alignment vertical="center"/>
    </xf>
    <xf numFmtId="0" fontId="15" fillId="4" borderId="0" xfId="0" applyFont="1" applyFill="1"/>
    <xf numFmtId="0" fontId="41" fillId="4" borderId="0" xfId="0" applyFont="1" applyFill="1" applyAlignment="1">
      <alignment horizontal="center"/>
    </xf>
    <xf numFmtId="0" fontId="26" fillId="3" borderId="18" xfId="0" applyFont="1" applyFill="1" applyBorder="1" applyAlignment="1">
      <alignment horizontal="center" vertical="center"/>
    </xf>
    <xf numFmtId="0" fontId="52" fillId="4" borderId="49" xfId="0" applyFont="1" applyFill="1" applyBorder="1" applyAlignment="1">
      <alignment horizontal="center" vertical="center"/>
    </xf>
    <xf numFmtId="0" fontId="52" fillId="4" borderId="50" xfId="0" applyFont="1" applyFill="1" applyBorder="1" applyAlignment="1">
      <alignment horizontal="center" vertical="center"/>
    </xf>
    <xf numFmtId="0" fontId="51" fillId="4" borderId="42" xfId="0" applyFont="1" applyFill="1" applyBorder="1" applyAlignment="1">
      <alignment horizontal="center" vertical="center"/>
    </xf>
    <xf numFmtId="0" fontId="20" fillId="4" borderId="48" xfId="0" applyFont="1" applyFill="1" applyBorder="1" applyAlignment="1">
      <alignment horizontal="center"/>
    </xf>
    <xf numFmtId="0" fontId="25" fillId="4" borderId="26" xfId="0" applyFont="1" applyFill="1" applyBorder="1" applyAlignment="1">
      <alignment horizontal="right"/>
    </xf>
    <xf numFmtId="0" fontId="25" fillId="0" borderId="26" xfId="0" applyFont="1" applyBorder="1" applyAlignment="1">
      <alignment horizontal="right"/>
    </xf>
    <xf numFmtId="0" fontId="25" fillId="0" borderId="24" xfId="0" applyFont="1" applyBorder="1" applyAlignment="1">
      <alignment horizontal="right"/>
    </xf>
    <xf numFmtId="0" fontId="65" fillId="0" borderId="11" xfId="0" applyFont="1" applyBorder="1"/>
    <xf numFmtId="0" fontId="65" fillId="0" borderId="12" xfId="0" applyFont="1" applyBorder="1"/>
    <xf numFmtId="0" fontId="65" fillId="0" borderId="8" xfId="0" applyFont="1" applyBorder="1"/>
    <xf numFmtId="0" fontId="65" fillId="0" borderId="2" xfId="0" applyFont="1" applyBorder="1"/>
    <xf numFmtId="0" fontId="65" fillId="0" borderId="33" xfId="0" applyFont="1" applyBorder="1"/>
    <xf numFmtId="0" fontId="65" fillId="0" borderId="32" xfId="0" applyFont="1" applyBorder="1"/>
    <xf numFmtId="0" fontId="65" fillId="5" borderId="4" xfId="0" applyFont="1" applyFill="1" applyBorder="1"/>
    <xf numFmtId="0" fontId="68" fillId="5" borderId="4" xfId="0" applyFont="1" applyFill="1" applyBorder="1"/>
    <xf numFmtId="0" fontId="65" fillId="5" borderId="5" xfId="0" applyFont="1" applyFill="1" applyBorder="1"/>
    <xf numFmtId="0" fontId="65" fillId="0" borderId="26" xfId="0" applyFont="1" applyBorder="1"/>
    <xf numFmtId="0" fontId="65" fillId="0" borderId="24" xfId="0" applyFont="1" applyBorder="1"/>
    <xf numFmtId="0" fontId="69" fillId="0" borderId="11" xfId="0" applyFont="1" applyBorder="1" applyAlignment="1">
      <alignment horizontal="center"/>
    </xf>
    <xf numFmtId="0" fontId="69" fillId="0" borderId="8" xfId="0" applyFont="1" applyBorder="1" applyAlignment="1">
      <alignment horizontal="center"/>
    </xf>
    <xf numFmtId="0" fontId="69" fillId="0" borderId="33" xfId="0" applyFont="1" applyBorder="1" applyAlignment="1">
      <alignment horizontal="center"/>
    </xf>
    <xf numFmtId="0" fontId="69" fillId="5" borderId="47" xfId="0" applyFont="1" applyFill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1" xfId="0" applyFont="1" applyBorder="1" applyAlignment="1">
      <alignment horizontal="right"/>
    </xf>
    <xf numFmtId="0" fontId="69" fillId="0" borderId="8" xfId="0" applyFont="1" applyBorder="1" applyAlignment="1">
      <alignment horizontal="right"/>
    </xf>
    <xf numFmtId="165" fontId="66" fillId="5" borderId="5" xfId="0" applyNumberFormat="1" applyFont="1" applyFill="1" applyBorder="1"/>
    <xf numFmtId="0" fontId="70" fillId="0" borderId="27" xfId="1" applyFont="1" applyBorder="1" applyAlignment="1">
      <alignment horizontal="center"/>
    </xf>
    <xf numFmtId="0" fontId="70" fillId="0" borderId="20" xfId="1" applyFont="1" applyBorder="1" applyAlignment="1">
      <alignment horizontal="center"/>
    </xf>
    <xf numFmtId="0" fontId="70" fillId="0" borderId="36" xfId="1" applyFont="1" applyBorder="1" applyAlignment="1">
      <alignment horizontal="center"/>
    </xf>
    <xf numFmtId="0" fontId="70" fillId="0" borderId="12" xfId="1" applyFont="1" applyBorder="1" applyAlignment="1">
      <alignment horizontal="center"/>
    </xf>
    <xf numFmtId="0" fontId="70" fillId="0" borderId="34" xfId="1" applyFont="1" applyBorder="1" applyAlignment="1">
      <alignment horizontal="center"/>
    </xf>
    <xf numFmtId="0" fontId="70" fillId="0" borderId="29" xfId="1" applyFont="1" applyBorder="1" applyAlignment="1">
      <alignment horizontal="center"/>
    </xf>
    <xf numFmtId="0" fontId="66" fillId="5" borderId="5" xfId="0" applyFont="1" applyFill="1" applyBorder="1"/>
    <xf numFmtId="165" fontId="66" fillId="5" borderId="22" xfId="0" applyNumberFormat="1" applyFont="1" applyFill="1" applyBorder="1"/>
    <xf numFmtId="0" fontId="66" fillId="5" borderId="4" xfId="0" applyFont="1" applyFill="1" applyBorder="1" applyAlignment="1">
      <alignment horizontal="right"/>
    </xf>
    <xf numFmtId="0" fontId="66" fillId="5" borderId="5" xfId="0" applyFont="1" applyFill="1" applyBorder="1" applyAlignment="1">
      <alignment horizontal="right"/>
    </xf>
    <xf numFmtId="0" fontId="66" fillId="5" borderId="46" xfId="0" applyFont="1" applyFill="1" applyBorder="1"/>
    <xf numFmtId="0" fontId="65" fillId="0" borderId="11" xfId="0" applyFont="1" applyBorder="1" applyAlignment="1">
      <alignment horizontal="right"/>
    </xf>
    <xf numFmtId="0" fontId="41" fillId="6" borderId="15" xfId="0" applyFont="1" applyFill="1" applyBorder="1" applyAlignment="1">
      <alignment horizontal="right" vertical="center"/>
    </xf>
    <xf numFmtId="0" fontId="12" fillId="0" borderId="6" xfId="0" applyFont="1" applyBorder="1"/>
    <xf numFmtId="0" fontId="17" fillId="0" borderId="39" xfId="0" applyFont="1" applyBorder="1"/>
    <xf numFmtId="0" fontId="41" fillId="6" borderId="15" xfId="0" applyFont="1" applyFill="1" applyBorder="1" applyAlignment="1">
      <alignment horizontal="center" vertical="center"/>
    </xf>
    <xf numFmtId="0" fontId="41" fillId="6" borderId="45" xfId="0" applyFont="1" applyFill="1" applyBorder="1" applyAlignment="1">
      <alignment horizontal="right" vertical="center"/>
    </xf>
    <xf numFmtId="0" fontId="65" fillId="0" borderId="51" xfId="0" applyFont="1" applyBorder="1" applyAlignment="1">
      <alignment horizontal="center"/>
    </xf>
    <xf numFmtId="0" fontId="65" fillId="0" borderId="51" xfId="0" applyFont="1" applyBorder="1"/>
    <xf numFmtId="0" fontId="65" fillId="0" borderId="39" xfId="0" applyFont="1" applyBorder="1"/>
    <xf numFmtId="0" fontId="69" fillId="0" borderId="51" xfId="0" applyFont="1" applyBorder="1" applyAlignment="1">
      <alignment horizontal="center"/>
    </xf>
    <xf numFmtId="0" fontId="50" fillId="9" borderId="13" xfId="0" applyFont="1" applyFill="1" applyBorder="1" applyAlignment="1">
      <alignment horizontal="center"/>
    </xf>
    <xf numFmtId="0" fontId="71" fillId="5" borderId="46" xfId="0" applyFont="1" applyFill="1" applyBorder="1" applyAlignment="1">
      <alignment horizontal="center"/>
    </xf>
    <xf numFmtId="165" fontId="65" fillId="9" borderId="46" xfId="0" applyNumberFormat="1" applyFont="1" applyFill="1" applyBorder="1" applyAlignment="1">
      <alignment horizontal="center"/>
    </xf>
    <xf numFmtId="0" fontId="65" fillId="4" borderId="46" xfId="0" applyFont="1" applyFill="1" applyBorder="1" applyAlignment="1">
      <alignment horizontal="center"/>
    </xf>
    <xf numFmtId="165" fontId="64" fillId="4" borderId="22" xfId="0" applyNumberFormat="1" applyFont="1" applyFill="1" applyBorder="1"/>
    <xf numFmtId="0" fontId="65" fillId="4" borderId="46" xfId="0" applyFont="1" applyFill="1" applyBorder="1"/>
    <xf numFmtId="165" fontId="73" fillId="4" borderId="46" xfId="0" applyNumberFormat="1" applyFont="1" applyFill="1" applyBorder="1"/>
    <xf numFmtId="0" fontId="72" fillId="5" borderId="46" xfId="0" applyFont="1" applyFill="1" applyBorder="1" applyAlignment="1">
      <alignment horizontal="center"/>
    </xf>
    <xf numFmtId="0" fontId="74" fillId="8" borderId="13" xfId="0" applyFont="1" applyFill="1" applyBorder="1" applyAlignment="1">
      <alignment horizontal="center"/>
    </xf>
    <xf numFmtId="0" fontId="50" fillId="10" borderId="3" xfId="1" applyFont="1" applyFill="1" applyBorder="1" applyAlignment="1">
      <alignment horizontal="center" vertical="center" wrapText="1"/>
    </xf>
    <xf numFmtId="0" fontId="50" fillId="10" borderId="31" xfId="1" applyFont="1" applyFill="1" applyBorder="1" applyAlignment="1">
      <alignment horizontal="center" vertical="center" wrapText="1"/>
    </xf>
    <xf numFmtId="0" fontId="50" fillId="10" borderId="5" xfId="1" applyFont="1" applyFill="1" applyBorder="1" applyAlignment="1">
      <alignment horizontal="center" vertical="center" wrapText="1"/>
    </xf>
    <xf numFmtId="0" fontId="49" fillId="10" borderId="15" xfId="1" applyFont="1" applyFill="1" applyBorder="1" applyAlignment="1">
      <alignment horizontal="center"/>
    </xf>
    <xf numFmtId="0" fontId="49" fillId="10" borderId="37" xfId="1" applyFont="1" applyFill="1" applyBorder="1" applyAlignment="1">
      <alignment horizontal="center"/>
    </xf>
    <xf numFmtId="0" fontId="49" fillId="10" borderId="34" xfId="1" applyFont="1" applyFill="1" applyBorder="1" applyAlignment="1">
      <alignment horizontal="center"/>
    </xf>
    <xf numFmtId="0" fontId="49" fillId="10" borderId="29" xfId="1" applyFont="1" applyFill="1" applyBorder="1" applyAlignment="1">
      <alignment horizontal="center"/>
    </xf>
    <xf numFmtId="49" fontId="17" fillId="0" borderId="38" xfId="0" applyNumberFormat="1" applyFont="1" applyBorder="1"/>
    <xf numFmtId="1" fontId="17" fillId="0" borderId="51" xfId="0" applyNumberFormat="1" applyFont="1" applyBorder="1" applyAlignment="1">
      <alignment horizontal="center"/>
    </xf>
    <xf numFmtId="1" fontId="17" fillId="0" borderId="39" xfId="0" applyNumberFormat="1" applyFont="1" applyBorder="1" applyAlignment="1">
      <alignment horizontal="right"/>
    </xf>
    <xf numFmtId="0" fontId="12" fillId="3" borderId="35" xfId="0" applyFont="1" applyFill="1" applyBorder="1" applyAlignment="1">
      <alignment horizontal="center"/>
    </xf>
    <xf numFmtId="1" fontId="12" fillId="5" borderId="29" xfId="0" applyNumberFormat="1" applyFont="1" applyFill="1" applyBorder="1"/>
    <xf numFmtId="0" fontId="22" fillId="3" borderId="52" xfId="0" applyFont="1" applyFill="1" applyBorder="1" applyAlignment="1">
      <alignment horizontal="center"/>
    </xf>
    <xf numFmtId="0" fontId="22" fillId="3" borderId="14" xfId="0" applyFont="1" applyFill="1" applyBorder="1" applyAlignment="1">
      <alignment horizontal="center"/>
    </xf>
    <xf numFmtId="0" fontId="22" fillId="3" borderId="45" xfId="0" applyFont="1" applyFill="1" applyBorder="1" applyAlignment="1">
      <alignment horizontal="center"/>
    </xf>
    <xf numFmtId="0" fontId="22" fillId="3" borderId="16" xfId="0" applyFont="1" applyFill="1" applyBorder="1"/>
    <xf numFmtId="0" fontId="20" fillId="0" borderId="48" xfId="0" applyFont="1" applyBorder="1"/>
    <xf numFmtId="0" fontId="17" fillId="0" borderId="26" xfId="0" applyFont="1" applyBorder="1" applyAlignment="1">
      <alignment horizontal="right" vertical="center"/>
    </xf>
    <xf numFmtId="0" fontId="17" fillId="2" borderId="26" xfId="0" applyFont="1" applyFill="1" applyBorder="1" applyAlignment="1">
      <alignment horizontal="right" vertical="center" wrapText="1"/>
    </xf>
    <xf numFmtId="0" fontId="17" fillId="2" borderId="26" xfId="0" applyFont="1" applyFill="1" applyBorder="1" applyAlignment="1">
      <alignment horizontal="right" vertical="center" wrapText="1" shrinkToFit="1"/>
    </xf>
    <xf numFmtId="0" fontId="17" fillId="2" borderId="24" xfId="0" applyFont="1" applyFill="1" applyBorder="1" applyAlignment="1">
      <alignment horizontal="right" vertical="center" wrapText="1"/>
    </xf>
    <xf numFmtId="0" fontId="41" fillId="5" borderId="35" xfId="0" applyFont="1" applyFill="1" applyBorder="1" applyAlignment="1">
      <alignment horizontal="center" vertical="center"/>
    </xf>
    <xf numFmtId="0" fontId="38" fillId="5" borderId="37" xfId="0" applyFont="1" applyFill="1" applyBorder="1" applyAlignment="1">
      <alignment horizontal="right" vertical="center"/>
    </xf>
    <xf numFmtId="0" fontId="38" fillId="3" borderId="37" xfId="0" applyFont="1" applyFill="1" applyBorder="1" applyAlignment="1">
      <alignment horizontal="center" vertical="center"/>
    </xf>
    <xf numFmtId="0" fontId="26" fillId="3" borderId="37" xfId="0" applyFont="1" applyFill="1" applyBorder="1" applyAlignment="1">
      <alignment horizontal="center" vertical="center"/>
    </xf>
    <xf numFmtId="0" fontId="26" fillId="3" borderId="29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49" fontId="17" fillId="5" borderId="0" xfId="0" applyNumberFormat="1" applyFont="1" applyFill="1" applyAlignment="1">
      <alignment horizontal="center" vertical="center"/>
    </xf>
    <xf numFmtId="22" fontId="17" fillId="5" borderId="0" xfId="0" applyNumberFormat="1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4" borderId="0" xfId="0" applyNumberFormat="1" applyFont="1" applyFill="1" applyAlignment="1">
      <alignment horizontal="center" vertical="center"/>
    </xf>
    <xf numFmtId="22" fontId="17" fillId="0" borderId="0" xfId="0" applyNumberFormat="1" applyFont="1" applyAlignment="1">
      <alignment horizontal="center" vertical="center"/>
    </xf>
    <xf numFmtId="22" fontId="17" fillId="4" borderId="0" xfId="0" applyNumberFormat="1" applyFont="1" applyFill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166" fontId="17" fillId="5" borderId="0" xfId="0" applyNumberFormat="1" applyFont="1" applyFill="1" applyAlignment="1">
      <alignment horizontal="center" vertical="center"/>
    </xf>
    <xf numFmtId="166" fontId="17" fillId="0" borderId="0" xfId="0" applyNumberFormat="1" applyFont="1" applyAlignment="1">
      <alignment horizontal="center" vertical="center"/>
    </xf>
    <xf numFmtId="166" fontId="17" fillId="4" borderId="0" xfId="0" applyNumberFormat="1" applyFont="1" applyFill="1" applyAlignment="1">
      <alignment horizontal="center" vertical="center"/>
    </xf>
    <xf numFmtId="14" fontId="17" fillId="5" borderId="0" xfId="0" applyNumberFormat="1" applyFont="1" applyFill="1" applyAlignment="1">
      <alignment horizontal="center" vertical="center"/>
    </xf>
    <xf numFmtId="49" fontId="44" fillId="4" borderId="0" xfId="0" applyNumberFormat="1" applyFont="1" applyFill="1" applyAlignment="1">
      <alignment horizontal="center" vertical="center"/>
    </xf>
    <xf numFmtId="166" fontId="44" fillId="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166" fontId="22" fillId="5" borderId="0" xfId="0" applyNumberFormat="1" applyFont="1" applyFill="1" applyAlignment="1">
      <alignment horizontal="center" vertical="center"/>
    </xf>
    <xf numFmtId="0" fontId="51" fillId="4" borderId="53" xfId="0" applyFont="1" applyFill="1" applyBorder="1" applyAlignment="1">
      <alignment horizontal="center" vertical="center"/>
    </xf>
    <xf numFmtId="0" fontId="52" fillId="4" borderId="54" xfId="0" applyFont="1" applyFill="1" applyBorder="1" applyAlignment="1">
      <alignment horizontal="center" vertical="center"/>
    </xf>
    <xf numFmtId="164" fontId="53" fillId="4" borderId="38" xfId="0" applyNumberFormat="1" applyFont="1" applyFill="1" applyBorder="1" applyAlignment="1">
      <alignment horizontal="center" vertical="center"/>
    </xf>
    <xf numFmtId="164" fontId="53" fillId="4" borderId="51" xfId="0" applyNumberFormat="1" applyFont="1" applyFill="1" applyBorder="1" applyAlignment="1">
      <alignment horizontal="center" vertical="center"/>
    </xf>
    <xf numFmtId="40" fontId="53" fillId="4" borderId="51" xfId="0" applyNumberFormat="1" applyFont="1" applyFill="1" applyBorder="1" applyAlignment="1">
      <alignment horizontal="center" vertical="center"/>
    </xf>
    <xf numFmtId="0" fontId="53" fillId="4" borderId="51" xfId="0" applyFont="1" applyFill="1" applyBorder="1" applyAlignment="1">
      <alignment horizontal="center" vertical="center"/>
    </xf>
    <xf numFmtId="2" fontId="53" fillId="4" borderId="51" xfId="0" applyNumberFormat="1" applyFont="1" applyFill="1" applyBorder="1" applyAlignment="1" applyProtection="1">
      <alignment horizontal="center" vertical="center"/>
      <protection locked="0"/>
    </xf>
    <xf numFmtId="166" fontId="53" fillId="4" borderId="51" xfId="0" applyNumberFormat="1" applyFont="1" applyFill="1" applyBorder="1" applyAlignment="1">
      <alignment horizontal="center" vertical="center"/>
    </xf>
    <xf numFmtId="4" fontId="53" fillId="4" borderId="51" xfId="0" applyNumberFormat="1" applyFont="1" applyFill="1" applyBorder="1" applyAlignment="1">
      <alignment horizontal="center" vertical="center"/>
    </xf>
    <xf numFmtId="40" fontId="53" fillId="4" borderId="3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58" fillId="0" borderId="6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0" fontId="58" fillId="0" borderId="9" xfId="0" applyFont="1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0" fontId="41" fillId="0" borderId="21" xfId="0" applyFont="1" applyBorder="1" applyAlignment="1">
      <alignment horizontal="center" vertical="center"/>
    </xf>
    <xf numFmtId="0" fontId="41" fillId="0" borderId="18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/>
    </xf>
    <xf numFmtId="0" fontId="38" fillId="0" borderId="17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41" fillId="0" borderId="13" xfId="0" applyFont="1" applyBorder="1" applyAlignment="1">
      <alignment horizontal="center"/>
    </xf>
    <xf numFmtId="0" fontId="41" fillId="0" borderId="17" xfId="0" applyFont="1" applyBorder="1" applyAlignment="1">
      <alignment horizontal="center"/>
    </xf>
    <xf numFmtId="0" fontId="41" fillId="0" borderId="14" xfId="0" applyFont="1" applyBorder="1" applyAlignment="1">
      <alignment horizontal="center"/>
    </xf>
    <xf numFmtId="0" fontId="50" fillId="4" borderId="1" xfId="0" applyFont="1" applyFill="1" applyBorder="1" applyAlignment="1">
      <alignment horizontal="center"/>
    </xf>
    <xf numFmtId="0" fontId="67" fillId="4" borderId="2" xfId="0" applyFont="1" applyFill="1" applyBorder="1" applyAlignment="1">
      <alignment horizontal="right"/>
    </xf>
    <xf numFmtId="49" fontId="50" fillId="4" borderId="1" xfId="0" applyNumberFormat="1" applyFont="1" applyFill="1" applyBorder="1" applyAlignment="1">
      <alignment horizontal="center"/>
    </xf>
    <xf numFmtId="0" fontId="65" fillId="0" borderId="37" xfId="0" applyFont="1" applyBorder="1" applyAlignment="1">
      <alignment horizontal="center"/>
    </xf>
    <xf numFmtId="0" fontId="65" fillId="0" borderId="37" xfId="0" applyFont="1" applyBorder="1"/>
    <xf numFmtId="0" fontId="65" fillId="0" borderId="29" xfId="0" applyFont="1" applyBorder="1"/>
    <xf numFmtId="0" fontId="69" fillId="0" borderId="37" xfId="0" applyFont="1" applyBorder="1" applyAlignment="1">
      <alignment horizontal="center"/>
    </xf>
    <xf numFmtId="0" fontId="50" fillId="0" borderId="53" xfId="0" applyFont="1" applyBorder="1" applyAlignment="1">
      <alignment horizontal="center"/>
    </xf>
    <xf numFmtId="0" fontId="65" fillId="0" borderId="8" xfId="0" applyFont="1" applyBorder="1" applyAlignment="1">
      <alignment horizontal="right"/>
    </xf>
    <xf numFmtId="0" fontId="69" fillId="0" borderId="37" xfId="0" applyFont="1" applyBorder="1" applyAlignment="1">
      <alignment horizontal="right"/>
    </xf>
    <xf numFmtId="0" fontId="65" fillId="0" borderId="37" xfId="0" applyFont="1" applyBorder="1" applyAlignment="1">
      <alignment horizontal="right"/>
    </xf>
  </cellXfs>
  <cellStyles count="14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9" xr:uid="{00000000-0005-0000-0000-000004000000}"/>
    <cellStyle name="Normal 2 2 2 3" xfId="11" xr:uid="{00000000-0005-0000-0000-000005000000}"/>
    <cellStyle name="Normal 2 2 2 4" xfId="13" xr:uid="{00000000-0005-0000-0000-000006000000}"/>
    <cellStyle name="Normal 2 2 3" xfId="7" xr:uid="{00000000-0005-0000-0000-000007000000}"/>
    <cellStyle name="Normal 2 2 4" xfId="10" xr:uid="{00000000-0005-0000-0000-000008000000}"/>
    <cellStyle name="Normal 2 2 5" xfId="12" xr:uid="{00000000-0005-0000-0000-000009000000}"/>
    <cellStyle name="Normal 2 3" xfId="3" xr:uid="{00000000-0005-0000-0000-00000A000000}"/>
    <cellStyle name="Normal 2 4" xfId="6" xr:uid="{00000000-0005-0000-0000-00000B000000}"/>
    <cellStyle name="Normal 2 5" xfId="5" xr:uid="{00000000-0005-0000-0000-00000C000000}"/>
    <cellStyle name="Normal 2 6" xfId="8" xr:uid="{00000000-0005-0000-0000-00000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62508"/>
      <color rgb="FFFF3300"/>
      <color rgb="FFFFFFCC"/>
      <color rgb="FF0066CC"/>
      <color rgb="FFFFFF99"/>
      <color rgb="FFFF9900"/>
      <color rgb="FFFF99CC"/>
      <color rgb="FF339966"/>
      <color rgb="FFCC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2.jpeg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title>
      <c:tx>
        <c:rich>
          <a:bodyPr/>
          <a:lstStyle/>
          <a:p>
            <a:pPr>
              <a:defRPr lang="es-ES"/>
            </a:pPr>
            <a:endParaRPr lang="es-AR"/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PUERTO QUEQUEN</a:t>
            </a:r>
          </a:p>
          <a:p>
            <a:pPr>
              <a:defRPr lang="es-ES"/>
            </a:pPr>
            <a:endParaRPr lang="es-AR" sz="1100">
              <a:latin typeface="Verdana" pitchFamily="34" charset="0"/>
              <a:ea typeface="Verdana" pitchFamily="34" charset="0"/>
              <a:cs typeface="Verdana" pitchFamily="34" charset="0"/>
            </a:endParaRPr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PRODUCTOS EXPORTADOS / IMPORTADOS </a:t>
            </a:r>
          </a:p>
          <a:p>
            <a:pPr>
              <a:defRPr lang="es-ES"/>
            </a:pPr>
            <a:endParaRPr lang="es-AR" sz="1100">
              <a:latin typeface="Verdana" pitchFamily="34" charset="0"/>
              <a:ea typeface="Verdana" pitchFamily="34" charset="0"/>
              <a:cs typeface="Verdana" pitchFamily="34" charset="0"/>
            </a:endParaRPr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PERIODO:   01/05/2026 - 31/05/2026</a:t>
            </a:r>
          </a:p>
          <a:p>
            <a:pPr>
              <a:defRPr lang="es-ES"/>
            </a:pPr>
            <a:endParaRPr lang="es-AR"/>
          </a:p>
        </c:rich>
      </c:tx>
      <c:layout>
        <c:manualLayout>
          <c:xMode val="edge"/>
          <c:yMode val="edge"/>
          <c:x val="0.22769010916873966"/>
          <c:y val="1.1805039669693889E-2"/>
        </c:manualLayout>
      </c:layout>
      <c:overlay val="0"/>
    </c:title>
    <c:autoTitleDeleted val="0"/>
    <c:view3D>
      <c:rotX val="15"/>
      <c:rotY val="162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168885318934939E-2"/>
          <c:y val="0.31841084204524622"/>
          <c:w val="0.8900649763953391"/>
          <c:h val="0.49027435560630384"/>
        </c:manualLayout>
      </c:layout>
      <c:pie3DChart>
        <c:varyColors val="1"/>
        <c:ser>
          <c:idx val="0"/>
          <c:order val="0"/>
          <c:explosion val="20"/>
          <c:dPt>
            <c:idx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0BFA-4567-B328-3624E02AEB0A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0BFA-4567-B328-3624E02AEB0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2-0BFA-4567-B328-3624E02AEB0A}"/>
              </c:ext>
            </c:extLst>
          </c:dPt>
          <c:dPt>
            <c:idx val="3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BFA-4567-B328-3624E02AEB0A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0BFA-4567-B328-3624E02AEB0A}"/>
              </c:ext>
            </c:extLst>
          </c:dPt>
          <c:dPt>
            <c:idx val="5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BFA-4567-B328-3624E02AEB0A}"/>
              </c:ext>
            </c:extLst>
          </c:dPt>
          <c:dPt>
            <c:idx val="6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0BFA-4567-B328-3624E02AEB0A}"/>
              </c:ext>
            </c:extLst>
          </c:dPt>
          <c:dPt>
            <c:idx val="7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0BFA-4567-B328-3624E02AEB0A}"/>
              </c:ext>
            </c:extLst>
          </c:dPt>
          <c:dLbls>
            <c:dLbl>
              <c:idx val="0"/>
              <c:layout>
                <c:manualLayout>
                  <c:x val="-8.098453126305763E-3"/>
                  <c:y val="0.1067246153434373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FA-4567-B328-3624E02AEB0A}"/>
                </c:ext>
              </c:extLst>
            </c:dLbl>
            <c:dLbl>
              <c:idx val="1"/>
              <c:layout>
                <c:manualLayout>
                  <c:x val="5.7236361182794189E-2"/>
                  <c:y val="3.95510155916348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737535589194559"/>
                      <c:h val="6.40726452584485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0BFA-4567-B328-3624E02AEB0A}"/>
                </c:ext>
              </c:extLst>
            </c:dLbl>
            <c:dLbl>
              <c:idx val="2"/>
              <c:layout>
                <c:manualLayout>
                  <c:x val="-5.1941971537400454E-2"/>
                  <c:y val="4.325697689510302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600986009491821"/>
                      <c:h val="6.834843072781443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0BFA-4567-B328-3624E02AEB0A}"/>
                </c:ext>
              </c:extLst>
            </c:dLbl>
            <c:dLbl>
              <c:idx val="3"/>
              <c:layout>
                <c:manualLayout>
                  <c:x val="-5.440860483661521E-3"/>
                  <c:y val="5.407328325950869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2919039547898916E-2"/>
                      <c:h val="8.545157260527816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0BFA-4567-B328-3624E02AEB0A}"/>
                </c:ext>
              </c:extLst>
            </c:dLbl>
            <c:dLbl>
              <c:idx val="4"/>
              <c:layout>
                <c:manualLayout>
                  <c:x val="-1.4063840167931021E-2"/>
                  <c:y val="-5.362954426355410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3409704623366495E-2"/>
                      <c:h val="7.048632346249740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0BFA-4567-B328-3624E02AEB0A}"/>
                </c:ext>
              </c:extLst>
            </c:dLbl>
            <c:dLbl>
              <c:idx val="5"/>
              <c:layout>
                <c:manualLayout>
                  <c:x val="-4.1975129959872785E-2"/>
                  <c:y val="-5.190803559810246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BFA-4567-B328-3624E02AEB0A}"/>
                </c:ext>
              </c:extLst>
            </c:dLbl>
            <c:dLbl>
              <c:idx val="6"/>
              <c:layout>
                <c:manualLayout>
                  <c:x val="-4.9059682971435668E-2"/>
                  <c:y val="-7.398017887260334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BFA-4567-B328-3624E02AEB0A}"/>
                </c:ext>
              </c:extLst>
            </c:dLbl>
            <c:dLbl>
              <c:idx val="7"/>
              <c:layout>
                <c:manualLayout>
                  <c:x val="1.5001961743490997E-2"/>
                  <c:y val="-7.49287635623622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BFA-4567-B328-3624E02AEB0A}"/>
                </c:ext>
              </c:extLst>
            </c:dLbl>
            <c:dLbl>
              <c:idx val="8"/>
              <c:layout>
                <c:manualLayout>
                  <c:x val="1.9706283154720464E-2"/>
                  <c:y val="5.18346402254786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636-4E04-8718-5C7F5DFD164B}"/>
                </c:ext>
              </c:extLst>
            </c:dLbl>
            <c:dLbl>
              <c:idx val="9"/>
              <c:layout>
                <c:manualLayout>
                  <c:x val="8.2582512012862128E-3"/>
                  <c:y val="9.699450999246013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61D-4E42-98BA-1ABA2DAE332C}"/>
                </c:ext>
              </c:extLst>
            </c:dLbl>
            <c:dLbl>
              <c:idx val="10"/>
              <c:layout>
                <c:manualLayout>
                  <c:x val="-1.5721954439907749E-2"/>
                  <c:y val="5.724855898454472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61D-4E42-98BA-1ABA2DAE332C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tx1"/>
                    </a:solidFill>
                  </a:defRPr>
                </a:pPr>
                <a:endParaRPr lang="es-AR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</c:ext>
            </c:extLst>
          </c:dLbls>
          <c:cat>
            <c:strRef>
              <c:f>GRAFICO!$D$4:$D$14</c:f>
              <c:strCache>
                <c:ptCount val="11"/>
                <c:pt idx="0">
                  <c:v> CEBADA </c:v>
                </c:pt>
                <c:pt idx="1">
                  <c:v> ACEITE GIRASOL</c:v>
                </c:pt>
                <c:pt idx="2">
                  <c:v> PELLETS GIRASOL</c:v>
                </c:pt>
                <c:pt idx="3">
                  <c:v> SEMILLA GIRASOL</c:v>
                </c:pt>
                <c:pt idx="4">
                  <c:v> MAIZ</c:v>
                </c:pt>
                <c:pt idx="5">
                  <c:v> TRIGO</c:v>
                </c:pt>
                <c:pt idx="6">
                  <c:v> CEBADA FORRAJERA</c:v>
                </c:pt>
                <c:pt idx="7">
                  <c:v> POROTO SOJA</c:v>
                </c:pt>
                <c:pt idx="8">
                  <c:v> P. CASC. GIRASOL</c:v>
                </c:pt>
                <c:pt idx="9">
                  <c:v> FERTILIZANTES</c:v>
                </c:pt>
                <c:pt idx="10">
                  <c:v> OTROS</c:v>
                </c:pt>
              </c:strCache>
            </c:strRef>
          </c:cat>
          <c:val>
            <c:numRef>
              <c:f>GRAFICO!$E$4:$E$14</c:f>
              <c:numCache>
                <c:formatCode>0</c:formatCode>
                <c:ptCount val="11"/>
                <c:pt idx="0">
                  <c:v>32149</c:v>
                </c:pt>
                <c:pt idx="1">
                  <c:v>23000</c:v>
                </c:pt>
                <c:pt idx="2">
                  <c:v>18859</c:v>
                </c:pt>
                <c:pt idx="3">
                  <c:v>127914</c:v>
                </c:pt>
                <c:pt idx="4">
                  <c:v>76368</c:v>
                </c:pt>
                <c:pt idx="5">
                  <c:v>84730</c:v>
                </c:pt>
                <c:pt idx="6">
                  <c:v>75633</c:v>
                </c:pt>
                <c:pt idx="7">
                  <c:v>123115</c:v>
                </c:pt>
                <c:pt idx="8">
                  <c:v>5333</c:v>
                </c:pt>
                <c:pt idx="9">
                  <c:v>22704</c:v>
                </c:pt>
                <c:pt idx="10">
                  <c:v>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BFA-4567-B328-3624E02AEB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plotVisOnly val="1"/>
    <c:dispBlanksAs val="zero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 alignWithMargins="0"/>
    <c:pageMargins b="1" l="0.78740157480314954" r="0.78740157480314954" t="1" header="0" footer="0"/>
    <c:pageSetup paperSize="9" orientation="landscape" horizontalDpi="-3" verticalDpi="300"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EXPORTACIONES</a:t>
            </a:r>
          </a:p>
          <a:p>
            <a:pPr>
              <a:defRPr sz="1400"/>
            </a:pPr>
            <a:endParaRPr lang="en-US" sz="300" b="1"/>
          </a:p>
          <a:p>
            <a:pPr>
              <a:defRPr sz="1400"/>
            </a:pPr>
            <a:r>
              <a:rPr lang="en-US" sz="1200" b="1"/>
              <a:t>PERIODO: 01/05/2026 - 31/05/2026</a:t>
            </a:r>
          </a:p>
          <a:p>
            <a:pPr>
              <a:defRPr sz="1400"/>
            </a:pPr>
            <a:endParaRPr lang="en-US" sz="1400" b="1"/>
          </a:p>
        </c:rich>
      </c:tx>
      <c:layout>
        <c:manualLayout>
          <c:xMode val="edge"/>
          <c:yMode val="edge"/>
          <c:x val="0.29447639080491173"/>
          <c:y val="6.84425139224419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rgbClr val="CCFF99"/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4195530417016822"/>
          <c:y val="0.22803801229613607"/>
          <c:w val="0.76218165166238094"/>
          <c:h val="0.5502300442549198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'TOTALES DESTINO'!$E$10</c:f>
              <c:strCache>
                <c:ptCount val="1"/>
                <c:pt idx="0">
                  <c:v>TONELADAS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accent1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2BB-4E7A-BD92-8D44A53B58F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accent2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2BB-4E7A-BD92-8D44A53B58F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accent3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3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2-C2BB-4E7A-BD92-8D44A53B58F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accent4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4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C2BB-4E7A-BD92-8D44A53B58F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accent5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5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4-C2BB-4E7A-BD92-8D44A53B58F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accent6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6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EF5A-4B17-992C-91D739CD1CF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1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EF5A-4B17-992C-91D739CD1CF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2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EF5A-4B17-992C-91D739CD1CF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3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3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EF5A-4B17-992C-91D739CD1CF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4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4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EF5A-4B17-992C-91D739CD1CF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5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5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EF5A-4B17-992C-91D739CD1CF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6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6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EF5A-4B17-992C-91D739CD1CF5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accent1">
                    <a:lumMod val="80000"/>
                    <a:lumOff val="2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80000"/>
                    <a:lumOff val="2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EF5A-4B17-992C-91D739CD1CF5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accent2">
                    <a:lumMod val="80000"/>
                    <a:lumOff val="2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80000"/>
                    <a:lumOff val="2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0-C2BB-4E7A-BD92-8D44A53B58F0}"/>
              </c:ext>
            </c:extLst>
          </c:dPt>
          <c:cat>
            <c:strRef>
              <c:f>'TOTALES DESTINO'!$D$11:$D$24</c:f>
              <c:strCache>
                <c:ptCount val="14"/>
                <c:pt idx="0">
                  <c:v>CHINA</c:v>
                </c:pt>
                <c:pt idx="1">
                  <c:v>ESPAÑA</c:v>
                </c:pt>
                <c:pt idx="2">
                  <c:v>VIETNAM</c:v>
                </c:pt>
                <c:pt idx="3">
                  <c:v>A. SAUDITA</c:v>
                </c:pt>
                <c:pt idx="4">
                  <c:v>BULGARIA</c:v>
                </c:pt>
                <c:pt idx="5">
                  <c:v>MALASIA</c:v>
                </c:pt>
                <c:pt idx="6">
                  <c:v>TAILANDIA</c:v>
                </c:pt>
                <c:pt idx="7">
                  <c:v>FRANCIA</c:v>
                </c:pt>
                <c:pt idx="8">
                  <c:v>BRASIL</c:v>
                </c:pt>
                <c:pt idx="9">
                  <c:v>FILIPINAS</c:v>
                </c:pt>
                <c:pt idx="10">
                  <c:v>R. UNIDO</c:v>
                </c:pt>
                <c:pt idx="11">
                  <c:v>COLOMBIA</c:v>
                </c:pt>
                <c:pt idx="12">
                  <c:v>INDIA</c:v>
                </c:pt>
                <c:pt idx="13">
                  <c:v>AUSTRALIA</c:v>
                </c:pt>
              </c:strCache>
            </c:strRef>
          </c:cat>
          <c:val>
            <c:numRef>
              <c:f>'TOTALES DESTINO'!$E$11:$E$24</c:f>
              <c:numCache>
                <c:formatCode>General</c:formatCode>
                <c:ptCount val="14"/>
                <c:pt idx="0">
                  <c:v>171495</c:v>
                </c:pt>
                <c:pt idx="1">
                  <c:v>53760</c:v>
                </c:pt>
                <c:pt idx="2">
                  <c:v>45323</c:v>
                </c:pt>
                <c:pt idx="3">
                  <c:v>44338</c:v>
                </c:pt>
                <c:pt idx="4">
                  <c:v>42078</c:v>
                </c:pt>
                <c:pt idx="5">
                  <c:v>39803</c:v>
                </c:pt>
                <c:pt idx="6">
                  <c:v>39407</c:v>
                </c:pt>
                <c:pt idx="7">
                  <c:v>37409</c:v>
                </c:pt>
                <c:pt idx="8">
                  <c:v>23652</c:v>
                </c:pt>
                <c:pt idx="9">
                  <c:v>19480</c:v>
                </c:pt>
                <c:pt idx="10">
                  <c:v>18859</c:v>
                </c:pt>
                <c:pt idx="11">
                  <c:v>11997</c:v>
                </c:pt>
                <c:pt idx="12">
                  <c:v>10000</c:v>
                </c:pt>
                <c:pt idx="13">
                  <c:v>9500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C2BB-4E7A-BD92-8D44A53B5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gapDepth val="158"/>
        <c:shape val="box"/>
        <c:axId val="522507472"/>
        <c:axId val="1043097232"/>
        <c:axId val="0"/>
      </c:bar3DChart>
      <c:catAx>
        <c:axId val="5225074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PAISES</a:t>
                </a:r>
              </a:p>
            </c:rich>
          </c:tx>
          <c:layout>
            <c:manualLayout>
              <c:xMode val="edge"/>
              <c:yMode val="edge"/>
              <c:x val="0.41748787064707377"/>
              <c:y val="0.924501587111838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s-AR"/>
          </a:p>
        </c:txPr>
        <c:crossAx val="1043097232"/>
        <c:crosses val="autoZero"/>
        <c:auto val="1"/>
        <c:lblAlgn val="ctr"/>
        <c:lblOffset val="100"/>
        <c:noMultiLvlLbl val="0"/>
      </c:catAx>
      <c:valAx>
        <c:axId val="104309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TONELADAS</a:t>
                </a:r>
              </a:p>
            </c:rich>
          </c:tx>
          <c:layout>
            <c:manualLayout>
              <c:xMode val="edge"/>
              <c:yMode val="edge"/>
              <c:x val="1.6758779538002672E-2"/>
              <c:y val="0.435325498780331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s-AR"/>
          </a:p>
        </c:txPr>
        <c:crossAx val="522507472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2">
        <a:lumMod val="20000"/>
        <a:lumOff val="80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TONELADAS POR GIRO</a:t>
            </a:r>
          </a:p>
        </c:rich>
      </c:tx>
      <c:layout>
        <c:manualLayout>
          <c:xMode val="edge"/>
          <c:yMode val="edge"/>
          <c:x val="0.3112290026246719"/>
          <c:y val="6.018525300616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170866141732282"/>
          <c:y val="0.27813787562268999"/>
          <c:w val="0.37213845144356961"/>
          <c:h val="0.51926295550265522"/>
        </c:manualLayout>
      </c:layout>
      <c:doughnutChart>
        <c:varyColors val="1"/>
        <c:ser>
          <c:idx val="0"/>
          <c:order val="0"/>
          <c:tx>
            <c:strRef>
              <c:f>'OPERATORIA MENSUAL x GIRO'!$E$10</c:f>
              <c:strCache>
                <c:ptCount val="1"/>
                <c:pt idx="0">
                  <c:v>TONELADAS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78B-4673-A6D2-E8B88998896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78B-4673-A6D2-E8B88998896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78B-4673-A6D2-E8B88998896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78B-4673-A6D2-E8B88998896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78B-4673-A6D2-E8B88998896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78B-4673-A6D2-E8B88998896C}"/>
              </c:ext>
            </c:extLst>
          </c:dPt>
          <c:dLbls>
            <c:dLbl>
              <c:idx val="0"/>
              <c:layout>
                <c:manualLayout>
                  <c:x val="0.10277777777777777"/>
                  <c:y val="1.8518586339498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8B-4673-A6D2-E8B88998896C}"/>
                </c:ext>
              </c:extLst>
            </c:dLbl>
            <c:dLbl>
              <c:idx val="1"/>
              <c:layout>
                <c:manualLayout>
                  <c:x val="-2.7777777777778286E-3"/>
                  <c:y val="8.13953488372093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8B-4673-A6D2-E8B88998896C}"/>
                </c:ext>
              </c:extLst>
            </c:dLbl>
            <c:dLbl>
              <c:idx val="2"/>
              <c:layout>
                <c:manualLayout>
                  <c:x val="-0.11944444444444445"/>
                  <c:y val="-1.38887871574193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8B-4673-A6D2-E8B88998896C}"/>
                </c:ext>
              </c:extLst>
            </c:dLbl>
            <c:dLbl>
              <c:idx val="3"/>
              <c:layout>
                <c:manualLayout>
                  <c:x val="-0.11666666666666667"/>
                  <c:y val="-9.226393212476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8B-4673-A6D2-E8B88998896C}"/>
                </c:ext>
              </c:extLst>
            </c:dLbl>
            <c:dLbl>
              <c:idx val="4"/>
              <c:layout>
                <c:manualLayout>
                  <c:x val="-2.7777777777778798E-3"/>
                  <c:y val="-0.120560642129036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78B-4673-A6D2-E8B88998896C}"/>
                </c:ext>
              </c:extLst>
            </c:dLbl>
            <c:dLbl>
              <c:idx val="5"/>
              <c:layout>
                <c:manualLayout>
                  <c:x val="9.7222222222222127E-2"/>
                  <c:y val="-0.103891839101507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78B-4673-A6D2-E8B8899889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'OPERATORIA MENSUAL x GIRO'!$D$11:$D$16</c:f>
              <c:strCache>
                <c:ptCount val="6"/>
                <c:pt idx="0">
                  <c:v>1</c:v>
                </c:pt>
                <c:pt idx="1">
                  <c:v>3</c:v>
                </c:pt>
                <c:pt idx="2">
                  <c:v>4/5</c:v>
                </c:pt>
                <c:pt idx="3">
                  <c:v>6</c:v>
                </c:pt>
                <c:pt idx="4">
                  <c:v>10</c:v>
                </c:pt>
                <c:pt idx="5">
                  <c:v>12</c:v>
                </c:pt>
              </c:strCache>
            </c:strRef>
          </c:cat>
          <c:val>
            <c:numRef>
              <c:f>'OPERATORIA MENSUAL x GIRO'!$E$11:$E$16</c:f>
              <c:numCache>
                <c:formatCode>General</c:formatCode>
                <c:ptCount val="6"/>
                <c:pt idx="0">
                  <c:v>194423</c:v>
                </c:pt>
                <c:pt idx="1">
                  <c:v>186047</c:v>
                </c:pt>
                <c:pt idx="2">
                  <c:v>167588</c:v>
                </c:pt>
                <c:pt idx="3">
                  <c:v>23000</c:v>
                </c:pt>
                <c:pt idx="4">
                  <c:v>9061</c:v>
                </c:pt>
                <c:pt idx="5">
                  <c:v>10383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5C-4FF1-A91D-EF7DF2E8C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</c:legendEntry>
      <c:layout>
        <c:manualLayout>
          <c:xMode val="edge"/>
          <c:yMode val="edge"/>
          <c:x val="0.16583180227471567"/>
          <c:y val="0.89409667541557303"/>
          <c:w val="0.67944750656167974"/>
          <c:h val="7.8125546806649168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n>
            <a:noFill/>
          </a:ln>
          <a:solidFill>
            <a:schemeClr val="tx1"/>
          </a:solidFill>
        </a:defRPr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AR" sz="1025" b="1" i="0" strike="noStrike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EXPORTACION  POR BUQUES / MESES</a:t>
            </a: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AR" sz="950" b="1" i="0" strike="noStrike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PERIODO:  01/01/2026 - 31/05/2026</a:t>
            </a: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</c:rich>
      </c:tx>
      <c:layout>
        <c:manualLayout>
          <c:xMode val="edge"/>
          <c:yMode val="edge"/>
          <c:x val="0.26061337311952459"/>
          <c:y val="2.3420361599814043E-2"/>
        </c:manualLayout>
      </c:layout>
      <c:overlay val="0"/>
      <c:spPr>
        <a:noFill/>
        <a:ln w="254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0809064296260202"/>
          <c:y val="0.27049778861124962"/>
          <c:w val="0.62749065018320582"/>
          <c:h val="0.54000047940384865"/>
        </c:manualLayout>
      </c:layout>
      <c:lineChart>
        <c:grouping val="standard"/>
        <c:varyColors val="0"/>
        <c:ser>
          <c:idx val="0"/>
          <c:order val="0"/>
          <c:spPr>
            <a:ln w="28575" cap="rnd" cmpd="sng" algn="ctr">
              <a:noFill/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chemeClr val="accent2">
                  <a:tint val="77000"/>
                </a:schemeClr>
              </a:solidFill>
              <a:ln w="9525" cap="flat" cmpd="sng" algn="ctr">
                <a:solidFill>
                  <a:schemeClr val="accent2">
                    <a:tint val="77000"/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trendline>
            <c:spPr>
              <a:ln w="9525" cap="rnd" cmpd="sng" algn="ctr">
                <a:solidFill>
                  <a:schemeClr val="tx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trendlineType val="linear"/>
            <c:dispRSqr val="0"/>
            <c:dispEq val="0"/>
          </c:trendline>
          <c:cat>
            <c:strRef>
              <c:f>'TOTAL ANUAL BUQUES'!$B$13:$B$17</c:f>
              <c:strCache>
                <c:ptCount val="5"/>
                <c:pt idx="0">
                  <c:v> ENERO</c:v>
                </c:pt>
                <c:pt idx="1">
                  <c:v> FEBRERO</c:v>
                </c:pt>
                <c:pt idx="2">
                  <c:v> MARZO</c:v>
                </c:pt>
                <c:pt idx="3">
                  <c:v> ABRIL</c:v>
                </c:pt>
                <c:pt idx="4">
                  <c:v> MAYO</c:v>
                </c:pt>
              </c:strCache>
            </c:strRef>
          </c:cat>
          <c:val>
            <c:numRef>
              <c:f>'TOTAL ANUAL BUQUES'!$C$13:$C$17</c:f>
              <c:numCache>
                <c:formatCode>0</c:formatCode>
                <c:ptCount val="5"/>
                <c:pt idx="0">
                  <c:v>39</c:v>
                </c:pt>
                <c:pt idx="1">
                  <c:v>21</c:v>
                </c:pt>
                <c:pt idx="2">
                  <c:v>23</c:v>
                </c:pt>
                <c:pt idx="3">
                  <c:v>15</c:v>
                </c:pt>
                <c:pt idx="4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DA-4C76-B7F6-74BF2A250034}"/>
            </c:ext>
          </c:extLst>
        </c:ser>
        <c:ser>
          <c:idx val="1"/>
          <c:order val="1"/>
          <c:spPr>
            <a:ln w="28575" cap="rnd" cmpd="sng" algn="ctr">
              <a:solidFill>
                <a:schemeClr val="accent1">
                  <a:lumMod val="75000"/>
                </a:schemeClr>
              </a:solidFill>
              <a:prstDash val="solid"/>
              <a:round/>
            </a:ln>
            <a:effectLst>
              <a:outerShdw blurRad="50800" dist="50800" dir="5400000" algn="ctr" rotWithShape="0">
                <a:schemeClr val="tx1"/>
              </a:outerShdw>
            </a:effectLst>
          </c:spPr>
          <c:marker>
            <c:spPr>
              <a:solidFill>
                <a:schemeClr val="accent2">
                  <a:shade val="76000"/>
                </a:schemeClr>
              </a:solidFill>
              <a:ln w="9525" cap="flat" cmpd="sng" algn="ctr">
                <a:solidFill>
                  <a:schemeClr val="accent2">
                    <a:shade val="76000"/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50800" dist="50800" dir="5400000" algn="ctr" rotWithShape="0">
                  <a:schemeClr val="tx1"/>
                </a:outerShdw>
              </a:effectLst>
            </c:spPr>
          </c:marker>
          <c:cat>
            <c:strRef>
              <c:f>'TOTAL ANUAL BUQUES'!$B$13:$B$17</c:f>
              <c:strCache>
                <c:ptCount val="5"/>
                <c:pt idx="0">
                  <c:v> ENERO</c:v>
                </c:pt>
                <c:pt idx="1">
                  <c:v> FEBRERO</c:v>
                </c:pt>
                <c:pt idx="2">
                  <c:v> MARZO</c:v>
                </c:pt>
                <c:pt idx="3">
                  <c:v> ABRIL</c:v>
                </c:pt>
                <c:pt idx="4">
                  <c:v> MAYO</c:v>
                </c:pt>
              </c:strCache>
            </c:strRef>
          </c:cat>
          <c:val>
            <c:numRef>
              <c:f>'TOTAL ANUAL BUQUES'!$D$13:$D$17</c:f>
              <c:numCache>
                <c:formatCode>0</c:formatCode>
                <c:ptCount val="5"/>
                <c:pt idx="0">
                  <c:v>1204775</c:v>
                </c:pt>
                <c:pt idx="1">
                  <c:v>578508</c:v>
                </c:pt>
                <c:pt idx="2">
                  <c:v>572535</c:v>
                </c:pt>
                <c:pt idx="3">
                  <c:v>229841</c:v>
                </c:pt>
                <c:pt idx="4">
                  <c:v>567101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DA-4C76-B7F6-74BF2A250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34528"/>
        <c:axId val="78544896"/>
      </c:lineChart>
      <c:catAx>
        <c:axId val="7853452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lang="es-ES" sz="800" b="0" i="0" u="none" strike="noStrike" kern="1200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AR"/>
          </a:p>
        </c:txPr>
        <c:crossAx val="7854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4489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s-ES" sz="850" b="1" i="0" u="none" strike="noStrike" kern="1200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s-AR"/>
                  <a:t>TONELADAS</a:t>
                </a:r>
              </a:p>
            </c:rich>
          </c:tx>
          <c:layout>
            <c:manualLayout>
              <c:xMode val="edge"/>
              <c:yMode val="edge"/>
              <c:x val="4.2400481336875899E-2"/>
              <c:y val="0.45598307274881239"/>
            </c:manualLayout>
          </c:layout>
          <c:overlay val="0"/>
          <c:spPr>
            <a:noFill/>
            <a:ln w="25400">
              <a:noFill/>
            </a:ln>
            <a:effectLst/>
          </c:spPr>
        </c:title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800" b="0" i="0" u="none" strike="noStrike" kern="1200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AR"/>
          </a:p>
        </c:txPr>
        <c:crossAx val="78534528"/>
        <c:crosses val="autoZero"/>
        <c:crossBetween val="between"/>
      </c:valAx>
      <c:spPr>
        <a:solidFill>
          <a:schemeClr val="bg1"/>
        </a:solidFill>
        <a:ln w="25400" cap="sq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  <a:ln w="9525" cap="flat" cmpd="sng" algn="ctr">
      <a:solidFill>
        <a:schemeClr val="accent1">
          <a:lumMod val="75000"/>
        </a:schemeClr>
      </a:solidFill>
      <a:prstDash val="solid"/>
      <a:round/>
    </a:ln>
    <a:effectLst/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  <c:printSettings>
    <c:headerFooter alignWithMargins="0"/>
    <c:pageMargins b="1" l="0.75000000000001465" r="0.75000000000001465" t="1" header="0" footer="0"/>
    <c:pageSetup paperSize="9" orientation="landscape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jpeg"/><Relationship Id="rId7" Type="http://schemas.openxmlformats.org/officeDocument/2006/relationships/customXml" Target="../ink/ink2.xml"/><Relationship Id="rId1" Type="http://schemas.openxmlformats.org/officeDocument/2006/relationships/customXml" Target="../ink/ink1.xml"/><Relationship Id="rId6" Type="http://schemas.openxmlformats.org/officeDocument/2006/relationships/image" Target="../media/image11.png"/><Relationship Id="rId9" Type="http://schemas.openxmlformats.org/officeDocument/2006/relationships/chart" Target="../charts/chart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668337</xdr:colOff>
      <xdr:row>0</xdr:row>
      <xdr:rowOff>134937</xdr:rowOff>
    </xdr:from>
    <xdr:to>
      <xdr:col>5</xdr:col>
      <xdr:colOff>77787</xdr:colOff>
      <xdr:row>15</xdr:row>
      <xdr:rowOff>23812</xdr:rowOff>
    </xdr:to>
    <xdr:pic>
      <xdr:nvPicPr>
        <xdr:cNvPr id="9288" name="Picture 2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0337" y="134937"/>
          <a:ext cx="2505075" cy="227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12700</xdr:rowOff>
    </xdr:from>
    <xdr:to>
      <xdr:col>12</xdr:col>
      <xdr:colOff>552451</xdr:colOff>
      <xdr:row>36</xdr:row>
      <xdr:rowOff>161929</xdr:rowOff>
    </xdr:to>
    <xdr:graphicFrame macro="">
      <xdr:nvGraphicFramePr>
        <xdr:cNvPr id="12360" name="Chart 1">
          <a:extLst>
            <a:ext uri="{FF2B5EF4-FFF2-40B4-BE49-F238E27FC236}">
              <a16:creationId xmlns:a16="http://schemas.microsoft.com/office/drawing/2014/main" id="{00000000-0008-0000-0100-000048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0.87899</cdr:x>
      <cdr:y>0.58151</cdr:y>
    </cdr:from>
    <cdr:to>
      <cdr:x>0.89779</cdr:x>
      <cdr:y>0.58151</cdr:y>
    </cdr:to>
    <cdr:cxnSp macro="">
      <cdr:nvCxnSpPr>
        <cdr:cNvPr id="3" name="Conector recto 2">
          <a:extLst xmlns:a="http://schemas.openxmlformats.org/drawingml/2006/main">
            <a:ext uri="{FF2B5EF4-FFF2-40B4-BE49-F238E27FC236}">
              <a16:creationId xmlns:a16="http://schemas.microsoft.com/office/drawing/2014/main" id="{349450A1-D808-54BA-CB37-116B6BA4AE92}"/>
            </a:ext>
          </a:extLst>
        </cdr:cNvPr>
        <cdr:cNvCxnSpPr/>
      </cdr:nvCxnSpPr>
      <cdr:spPr bwMode="auto">
        <a:xfrm xmlns:a="http://schemas.openxmlformats.org/drawingml/2006/main">
          <a:off x="6826250" y="3454400"/>
          <a:ext cx="146050" cy="0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608012</xdr:colOff>
      <xdr:row>1</xdr:row>
      <xdr:rowOff>69849</xdr:rowOff>
    </xdr:from>
    <xdr:to>
      <xdr:col>0</xdr:col>
      <xdr:colOff>1617662</xdr:colOff>
      <xdr:row>7</xdr:row>
      <xdr:rowOff>90486</xdr:rowOff>
    </xdr:to>
    <xdr:pic>
      <xdr:nvPicPr>
        <xdr:cNvPr id="3144" name="Picture 1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8012" y="234949"/>
          <a:ext cx="1009650" cy="947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452437</xdr:colOff>
      <xdr:row>2</xdr:row>
      <xdr:rowOff>91406</xdr:rowOff>
    </xdr:from>
    <xdr:to>
      <xdr:col>1</xdr:col>
      <xdr:colOff>654050</xdr:colOff>
      <xdr:row>8</xdr:row>
      <xdr:rowOff>14508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F08682-C5AF-4F15-B321-826F435A6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" y="751806"/>
          <a:ext cx="963613" cy="10153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0</xdr:row>
      <xdr:rowOff>114926</xdr:rowOff>
    </xdr:from>
    <xdr:to>
      <xdr:col>1</xdr:col>
      <xdr:colOff>539749</xdr:colOff>
      <xdr:row>6</xdr:row>
      <xdr:rowOff>147638</xdr:rowOff>
    </xdr:to>
    <xdr:pic>
      <xdr:nvPicPr>
        <xdr:cNvPr id="7240" name="Picture 2">
          <a:extLst>
            <a:ext uri="{FF2B5EF4-FFF2-40B4-BE49-F238E27FC236}">
              <a16:creationId xmlns:a16="http://schemas.microsoft.com/office/drawing/2014/main" id="{00000000-0008-0000-0400-00004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599" y="114926"/>
          <a:ext cx="1073150" cy="98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380132</xdr:colOff>
      <xdr:row>2</xdr:row>
      <xdr:rowOff>63500</xdr:rowOff>
    </xdr:from>
    <xdr:to>
      <xdr:col>0</xdr:col>
      <xdr:colOff>1346990</xdr:colOff>
      <xdr:row>7</xdr:row>
      <xdr:rowOff>161926</xdr:rowOff>
    </xdr:to>
    <xdr:pic>
      <xdr:nvPicPr>
        <xdr:cNvPr id="6234" name="Picture 1">
          <a:extLst>
            <a:ext uri="{FF2B5EF4-FFF2-40B4-BE49-F238E27FC236}">
              <a16:creationId xmlns:a16="http://schemas.microsoft.com/office/drawing/2014/main" id="{00000000-0008-0000-05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0132" y="393700"/>
          <a:ext cx="966858" cy="923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128588</xdr:colOff>
      <xdr:row>8</xdr:row>
      <xdr:rowOff>130175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209550"/>
          <a:ext cx="1100138" cy="96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433388</xdr:colOff>
      <xdr:row>1</xdr:row>
      <xdr:rowOff>109537</xdr:rowOff>
    </xdr:from>
    <xdr:to>
      <xdr:col>3</xdr:col>
      <xdr:colOff>142876</xdr:colOff>
      <xdr:row>7</xdr:row>
      <xdr:rowOff>106581</xdr:rowOff>
    </xdr:to>
    <xdr:pic>
      <xdr:nvPicPr>
        <xdr:cNvPr id="4" name="3 Imagen" descr="Logo Portuaria.jp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388" y="274637"/>
          <a:ext cx="1042988" cy="9876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2</xdr:row>
      <xdr:rowOff>0</xdr:rowOff>
    </xdr:from>
    <xdr:to>
      <xdr:col>1</xdr:col>
      <xdr:colOff>628650</xdr:colOff>
      <xdr:row>8</xdr:row>
      <xdr:rowOff>103188</xdr:rowOff>
    </xdr:to>
    <xdr:pic>
      <xdr:nvPicPr>
        <xdr:cNvPr id="1276" name="Picture 30" hidden="1">
          <a:extLst>
            <a:ext uri="{FF2B5EF4-FFF2-40B4-BE49-F238E27FC236}">
              <a16:creationId xmlns:a16="http://schemas.microsoft.com/office/drawing/2014/main" id="{00000000-0008-0000-07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90500"/>
          <a:ext cx="11049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219074</xdr:colOff>
      <xdr:row>1</xdr:row>
      <xdr:rowOff>31750</xdr:rowOff>
    </xdr:from>
    <xdr:to>
      <xdr:col>1</xdr:col>
      <xdr:colOff>418251</xdr:colOff>
      <xdr:row>7</xdr:row>
      <xdr:rowOff>22224</xdr:rowOff>
    </xdr:to>
    <xdr:pic>
      <xdr:nvPicPr>
        <xdr:cNvPr id="1278" name="Picture 2">
          <a:extLst>
            <a:ext uri="{FF2B5EF4-FFF2-40B4-BE49-F238E27FC236}">
              <a16:creationId xmlns:a16="http://schemas.microsoft.com/office/drawing/2014/main" id="{00000000-0008-0000-07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4" y="184150"/>
          <a:ext cx="961177" cy="904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555624</xdr:colOff>
      <xdr:row>27</xdr:row>
      <xdr:rowOff>5553</xdr:rowOff>
    </xdr:from>
    <xdr:to>
      <xdr:col>7</xdr:col>
      <xdr:colOff>39686</xdr:colOff>
      <xdr:row>55</xdr:row>
      <xdr:rowOff>71436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2EF82A3-36A4-DBC4-A55E-D04C04ECE3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370771</xdr:colOff>
      <xdr:row>1</xdr:row>
      <xdr:rowOff>82550</xdr:rowOff>
    </xdr:from>
    <xdr:to>
      <xdr:col>1</xdr:col>
      <xdr:colOff>1364257</xdr:colOff>
      <xdr:row>6</xdr:row>
      <xdr:rowOff>85724</xdr:rowOff>
    </xdr:to>
    <xdr:pic>
      <xdr:nvPicPr>
        <xdr:cNvPr id="4" name="Picture 1" descr="logo e-mail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0621" y="247650"/>
          <a:ext cx="993486" cy="828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57150</xdr:rowOff>
    </xdr:from>
    <xdr:to>
      <xdr:col>1</xdr:col>
      <xdr:colOff>1017378</xdr:colOff>
      <xdr:row>6</xdr:row>
      <xdr:rowOff>152953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726" y="222250"/>
          <a:ext cx="798302" cy="8578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658320</xdr:colOff>
      <xdr:row>6</xdr:row>
      <xdr:rowOff>7620</xdr:rowOff>
    </xdr:from>
    <xdr:to>
      <xdr:col>9</xdr:col>
      <xdr:colOff>658680</xdr:colOff>
      <xdr:row>6</xdr:row>
      <xdr:rowOff>7980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0" name="Entrada de lápiz 9">
              <a:extLst>
                <a:ext uri="{FF2B5EF4-FFF2-40B4-BE49-F238E27FC236}">
                  <a16:creationId xmlns:a16="http://schemas.microsoft.com/office/drawing/2014/main" id="{B94AF76F-58BE-61A3-78F8-94B74C8E156C}"/>
                </a:ext>
              </a:extLst>
            </xdr14:cNvPr>
            <xdr14:cNvContentPartPr/>
          </xdr14:nvContentPartPr>
          <xdr14:nvPr macro=""/>
          <xdr14:xfrm>
            <a:off x="6754320" y="960120"/>
            <a:ext cx="360" cy="360"/>
          </xdr14:xfrm>
        </xdr:contentPart>
      </mc:Choice>
      <mc:Fallback xmlns="">
        <xdr:pic>
          <xdr:nvPicPr>
            <xdr:cNvPr id="10" name="Entrada de lápiz 9">
              <a:extLst>
                <a:ext uri="{FF2B5EF4-FFF2-40B4-BE49-F238E27FC236}">
                  <a16:creationId xmlns:a16="http://schemas.microsoft.com/office/drawing/2014/main" id="{B94AF76F-58BE-61A3-78F8-94B74C8E156C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6748200" y="9540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666720</xdr:colOff>
      <xdr:row>7</xdr:row>
      <xdr:rowOff>110950</xdr:rowOff>
    </xdr:from>
    <xdr:to>
      <xdr:col>10</xdr:col>
      <xdr:colOff>667080</xdr:colOff>
      <xdr:row>7</xdr:row>
      <xdr:rowOff>111310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6" name="Entrada de lápiz 15">
              <a:extLst>
                <a:ext uri="{FF2B5EF4-FFF2-40B4-BE49-F238E27FC236}">
                  <a16:creationId xmlns:a16="http://schemas.microsoft.com/office/drawing/2014/main" id="{736007A4-0057-31E9-6F5B-1C082814610B}"/>
                </a:ext>
              </a:extLst>
            </xdr14:cNvPr>
            <xdr14:cNvContentPartPr/>
          </xdr14:nvContentPartPr>
          <xdr14:nvPr macro=""/>
          <xdr14:xfrm>
            <a:off x="7524720" y="1222200"/>
            <a:ext cx="360" cy="360"/>
          </xdr14:xfrm>
        </xdr:contentPart>
      </mc:Choice>
      <mc:Fallback xmlns="">
        <xdr:pic>
          <xdr:nvPicPr>
            <xdr:cNvPr id="16" name="Entrada de lápiz 15">
              <a:extLst>
                <a:ext uri="{FF2B5EF4-FFF2-40B4-BE49-F238E27FC236}">
                  <a16:creationId xmlns:a16="http://schemas.microsoft.com/office/drawing/2014/main" id="{736007A4-0057-31E9-6F5B-1C082814610B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518600" y="12160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322263</xdr:colOff>
      <xdr:row>1</xdr:row>
      <xdr:rowOff>57150</xdr:rowOff>
    </xdr:from>
    <xdr:to>
      <xdr:col>1</xdr:col>
      <xdr:colOff>598397</xdr:colOff>
      <xdr:row>6</xdr:row>
      <xdr:rowOff>66675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11749D68-5996-4B02-B2BE-04EB144A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22263" y="219075"/>
          <a:ext cx="1038134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6</xdr:col>
      <xdr:colOff>692150</xdr:colOff>
      <xdr:row>37</xdr:row>
      <xdr:rowOff>139700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72101835-4CE7-AA2D-D4C0-D531B9EBBA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445634</xdr:colOff>
      <xdr:row>2</xdr:row>
      <xdr:rowOff>76200</xdr:rowOff>
    </xdr:from>
    <xdr:to>
      <xdr:col>0</xdr:col>
      <xdr:colOff>1474466</xdr:colOff>
      <xdr:row>8</xdr:row>
      <xdr:rowOff>72248</xdr:rowOff>
    </xdr:to>
    <xdr:pic>
      <xdr:nvPicPr>
        <xdr:cNvPr id="3" name="2 Imagen" descr="Logo Portuaria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634" y="406400"/>
          <a:ext cx="1028832" cy="98664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202203</xdr:colOff>
      <xdr:row>1</xdr:row>
      <xdr:rowOff>137867</xdr:rowOff>
    </xdr:from>
    <xdr:to>
      <xdr:col>1</xdr:col>
      <xdr:colOff>958850</xdr:colOff>
      <xdr:row>8</xdr:row>
      <xdr:rowOff>21130</xdr:rowOff>
    </xdr:to>
    <xdr:pic>
      <xdr:nvPicPr>
        <xdr:cNvPr id="2" name="1 Imagen" descr="Logo Portuaria.jp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203" y="302967"/>
          <a:ext cx="959847" cy="10389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322264</xdr:colOff>
      <xdr:row>1</xdr:row>
      <xdr:rowOff>101600</xdr:rowOff>
    </xdr:from>
    <xdr:to>
      <xdr:col>2</xdr:col>
      <xdr:colOff>58428</xdr:colOff>
      <xdr:row>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2264" y="266700"/>
          <a:ext cx="987114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233362</xdr:colOff>
      <xdr:row>1</xdr:row>
      <xdr:rowOff>15067</xdr:rowOff>
    </xdr:from>
    <xdr:to>
      <xdr:col>1</xdr:col>
      <xdr:colOff>571500</xdr:colOff>
      <xdr:row>6</xdr:row>
      <xdr:rowOff>96837</xdr:rowOff>
    </xdr:to>
    <xdr:pic>
      <xdr:nvPicPr>
        <xdr:cNvPr id="579780" name="Picture 1">
          <a:extLst>
            <a:ext uri="{FF2B5EF4-FFF2-40B4-BE49-F238E27FC236}">
              <a16:creationId xmlns:a16="http://schemas.microsoft.com/office/drawing/2014/main" id="{00000000-0008-0000-0E00-0000C4D8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362" y="173817"/>
          <a:ext cx="965201" cy="875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204788</xdr:colOff>
      <xdr:row>20</xdr:row>
      <xdr:rowOff>115887</xdr:rowOff>
    </xdr:from>
    <xdr:to>
      <xdr:col>4</xdr:col>
      <xdr:colOff>490537</xdr:colOff>
      <xdr:row>48</xdr:row>
      <xdr:rowOff>69849</xdr:rowOff>
    </xdr:to>
    <xdr:graphicFrame macro="">
      <xdr:nvGraphicFramePr>
        <xdr:cNvPr id="579781" name="Chart 7">
          <a:extLst>
            <a:ext uri="{FF2B5EF4-FFF2-40B4-BE49-F238E27FC236}">
              <a16:creationId xmlns:a16="http://schemas.microsoft.com/office/drawing/2014/main" id="{00000000-0008-0000-0E00-0000C5D80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123825</xdr:rowOff>
    </xdr:from>
    <xdr:to>
      <xdr:col>2</xdr:col>
      <xdr:colOff>101600</xdr:colOff>
      <xdr:row>7</xdr:row>
      <xdr:rowOff>6350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C5F87B67-35FE-4397-B3CF-343E32D80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304800"/>
          <a:ext cx="1104900" cy="10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390526</xdr:colOff>
      <xdr:row>1</xdr:row>
      <xdr:rowOff>184149</xdr:rowOff>
    </xdr:from>
    <xdr:to>
      <xdr:col>2</xdr:col>
      <xdr:colOff>320790</xdr:colOff>
      <xdr:row>7</xdr:row>
      <xdr:rowOff>53974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50B6BD-FB11-4ECF-A868-4BBDC6DF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6" y="368299"/>
          <a:ext cx="933564" cy="936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2</xdr:col>
      <xdr:colOff>19050</xdr:colOff>
      <xdr:row>6</xdr:row>
      <xdr:rowOff>6350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00000000-0008-0000-07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304800"/>
          <a:ext cx="11049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0</xdr:row>
      <xdr:rowOff>136525</xdr:rowOff>
    </xdr:from>
    <xdr:to>
      <xdr:col>1</xdr:col>
      <xdr:colOff>419668</xdr:colOff>
      <xdr:row>5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" y="504825"/>
          <a:ext cx="886393" cy="85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08T13:55:40.92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08T13:55:56.69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l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F24"/>
  <sheetViews>
    <sheetView showGridLines="0" showRowColHeaders="0" tabSelected="1" zoomScale="120" zoomScaleNormal="120" workbookViewId="0">
      <selection activeCell="C1" sqref="C1"/>
    </sheetView>
  </sheetViews>
  <sheetFormatPr baseColWidth="10" defaultRowHeight="12.75" x14ac:dyDescent="0.2"/>
  <cols>
    <col min="5" max="5" width="12.140625" customWidth="1"/>
    <col min="6" max="6" width="18.7109375" customWidth="1"/>
  </cols>
  <sheetData>
    <row r="20" spans="1:6" x14ac:dyDescent="0.2">
      <c r="A20" s="359" t="s">
        <v>107</v>
      </c>
      <c r="B20" s="359"/>
      <c r="C20" s="359"/>
      <c r="D20" s="359"/>
      <c r="E20" s="359"/>
      <c r="F20" s="359"/>
    </row>
    <row r="22" spans="1:6" ht="15" customHeight="1" x14ac:dyDescent="0.2">
      <c r="A22" s="359" t="s">
        <v>106</v>
      </c>
      <c r="B22" s="359"/>
      <c r="C22" s="359"/>
      <c r="D22" s="359"/>
      <c r="E22" s="359"/>
      <c r="F22" s="359"/>
    </row>
    <row r="23" spans="1:6" ht="15" customHeight="1" x14ac:dyDescent="0.2">
      <c r="A23" s="359"/>
      <c r="B23" s="359"/>
      <c r="C23" s="359"/>
      <c r="D23" s="359"/>
      <c r="E23" s="359"/>
      <c r="F23" s="359"/>
    </row>
    <row r="24" spans="1:6" ht="15" customHeight="1" x14ac:dyDescent="0.2">
      <c r="A24" s="359" t="s">
        <v>84</v>
      </c>
      <c r="B24" s="359"/>
      <c r="C24" s="359"/>
      <c r="D24" s="359"/>
      <c r="E24" s="359"/>
      <c r="F24" s="359"/>
    </row>
  </sheetData>
  <sheetProtection password="CA1B" sheet="1" objects="1" scenarios="1" formatCells="0" formatColumns="0" formatRows="0" insertColumns="0" insertRows="0" insertHyperlinks="0" deleteColumns="0" deleteRows="0" sort="0" autoFilter="0" pivotTables="0"/>
  <mergeCells count="4">
    <mergeCell ref="A22:F22"/>
    <mergeCell ref="A23:F23"/>
    <mergeCell ref="A24:F24"/>
    <mergeCell ref="A20:F20"/>
  </mergeCells>
  <phoneticPr fontId="10" type="noConversion"/>
  <printOptions horizontalCentered="1" verticalCentered="1"/>
  <pageMargins left="0.75" right="0.75" top="1" bottom="1" header="0.51181102362204722" footer="0.51181102362204722"/>
  <pageSetup paperSize="9" scale="8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T16"/>
  <sheetViews>
    <sheetView showGridLines="0" showRowColHeaders="0" zoomScale="150" zoomScaleNormal="150" workbookViewId="0"/>
  </sheetViews>
  <sheetFormatPr baseColWidth="10" defaultRowHeight="12.75" x14ac:dyDescent="0.2"/>
  <cols>
    <col min="1" max="1" width="13.7109375" customWidth="1"/>
    <col min="2" max="2" width="4.140625" customWidth="1"/>
    <col min="3" max="3" width="3.85546875" customWidth="1"/>
    <col min="4" max="4" width="19.5703125" customWidth="1"/>
    <col min="5" max="5" width="14.85546875" customWidth="1"/>
    <col min="6" max="6" width="4" customWidth="1"/>
    <col min="7" max="7" width="4.28515625" customWidth="1"/>
    <col min="8" max="8" width="10" customWidth="1"/>
    <col min="9" max="9" width="4.85546875" customWidth="1"/>
    <col min="10" max="10" width="5.85546875" customWidth="1"/>
  </cols>
  <sheetData>
    <row r="2" spans="4:20" ht="13.5" thickBot="1" x14ac:dyDescent="0.25">
      <c r="O2" s="46"/>
      <c r="S2" s="46"/>
    </row>
    <row r="3" spans="4:20" x14ac:dyDescent="0.2">
      <c r="D3" s="70" t="s">
        <v>3</v>
      </c>
      <c r="E3" s="71" t="s">
        <v>4</v>
      </c>
    </row>
    <row r="4" spans="4:20" x14ac:dyDescent="0.2">
      <c r="D4" s="23" t="s">
        <v>220</v>
      </c>
      <c r="E4" s="24">
        <v>32149</v>
      </c>
      <c r="H4" s="60"/>
      <c r="Q4" s="46"/>
      <c r="R4" s="46"/>
      <c r="T4" s="46"/>
    </row>
    <row r="5" spans="4:20" x14ac:dyDescent="0.2">
      <c r="D5" s="23" t="s">
        <v>124</v>
      </c>
      <c r="E5" s="24">
        <v>23000</v>
      </c>
      <c r="H5" s="60"/>
      <c r="P5" s="46"/>
    </row>
    <row r="6" spans="4:20" x14ac:dyDescent="0.2">
      <c r="D6" s="23" t="s">
        <v>221</v>
      </c>
      <c r="E6" s="24">
        <v>18859</v>
      </c>
      <c r="H6" s="60"/>
      <c r="P6" s="46"/>
    </row>
    <row r="7" spans="4:20" x14ac:dyDescent="0.2">
      <c r="D7" s="23" t="s">
        <v>189</v>
      </c>
      <c r="E7" s="24">
        <v>127914</v>
      </c>
      <c r="H7" s="60"/>
      <c r="P7" s="46"/>
    </row>
    <row r="8" spans="4:20" x14ac:dyDescent="0.2">
      <c r="D8" s="23" t="s">
        <v>70</v>
      </c>
      <c r="E8" s="24">
        <v>76368</v>
      </c>
      <c r="H8" s="60"/>
      <c r="P8" s="46"/>
    </row>
    <row r="9" spans="4:20" x14ac:dyDescent="0.2">
      <c r="D9" s="23" t="s">
        <v>130</v>
      </c>
      <c r="E9" s="24">
        <v>84730</v>
      </c>
      <c r="H9" s="60"/>
      <c r="P9" s="46"/>
    </row>
    <row r="10" spans="4:20" x14ac:dyDescent="0.2">
      <c r="D10" s="23" t="s">
        <v>129</v>
      </c>
      <c r="E10" s="24">
        <v>75633</v>
      </c>
      <c r="H10" s="60"/>
      <c r="P10" s="46"/>
    </row>
    <row r="11" spans="4:20" x14ac:dyDescent="0.2">
      <c r="D11" s="23" t="s">
        <v>222</v>
      </c>
      <c r="E11" s="24">
        <v>123115</v>
      </c>
      <c r="H11" s="60"/>
      <c r="P11" s="46"/>
    </row>
    <row r="12" spans="4:20" x14ac:dyDescent="0.2">
      <c r="D12" s="23" t="s">
        <v>223</v>
      </c>
      <c r="E12" s="24">
        <v>5333</v>
      </c>
      <c r="H12" s="60"/>
      <c r="P12" s="46"/>
    </row>
    <row r="13" spans="4:20" x14ac:dyDescent="0.2">
      <c r="D13" s="23" t="s">
        <v>178</v>
      </c>
      <c r="E13" s="24">
        <v>22704</v>
      </c>
      <c r="H13" s="60"/>
      <c r="P13" s="46"/>
    </row>
    <row r="14" spans="4:20" x14ac:dyDescent="0.2">
      <c r="D14" s="23" t="s">
        <v>190</v>
      </c>
      <c r="E14" s="24">
        <v>697</v>
      </c>
      <c r="H14" s="60"/>
      <c r="P14" s="46"/>
    </row>
    <row r="15" spans="4:20" ht="13.5" thickBot="1" x14ac:dyDescent="0.25">
      <c r="D15" s="314" t="s">
        <v>1</v>
      </c>
      <c r="E15" s="315">
        <f>SUM(E4:E14)</f>
        <v>590502</v>
      </c>
      <c r="H15" s="60"/>
      <c r="P15" s="46"/>
    </row>
    <row r="16" spans="4:20" x14ac:dyDescent="0.2">
      <c r="M16" s="46"/>
    </row>
  </sheetData>
  <sheetProtection algorithmName="SHA-512" hashValue="n3rX9Y0CLp9mzqLS35mZKKcm987rfXKEE8ppklhSTLp1p+xnkvVHe2dPlsSfazWNWSzf6zXH09InsyoJE8aykA==" saltValue="yGWo90MIj69APNKKgKqFd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4:E8">
    <sortCondition descending="1" ref="E4:E8"/>
  </sortState>
  <phoneticPr fontId="10" type="noConversion"/>
  <printOptions horizontalCentered="1" verticalCentered="1"/>
  <pageMargins left="0.75" right="0.75" top="1" bottom="1" header="0.51181102362204722" footer="0.51181102362204722"/>
  <pageSetup paperSize="9" orientation="landscape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29"/>
  <sheetViews>
    <sheetView showGridLines="0" showRowColHeaders="0" zoomScale="150" zoomScaleNormal="150" workbookViewId="0"/>
  </sheetViews>
  <sheetFormatPr baseColWidth="10" defaultRowHeight="12.75" x14ac:dyDescent="0.2"/>
  <cols>
    <col min="1" max="1" width="34.42578125" customWidth="1"/>
    <col min="2" max="2" width="7" customWidth="1"/>
    <col min="3" max="4" width="8.140625" customWidth="1"/>
    <col min="5" max="5" width="9.28515625" customWidth="1"/>
    <col min="6" max="7" width="9" customWidth="1"/>
    <col min="8" max="8" width="8.140625" customWidth="1"/>
    <col min="9" max="9" width="9.28515625" customWidth="1"/>
    <col min="10" max="10" width="7.7109375" customWidth="1"/>
    <col min="11" max="12" width="8.42578125" customWidth="1"/>
    <col min="13" max="13" width="8.5703125" customWidth="1"/>
    <col min="14" max="14" width="9.42578125" customWidth="1"/>
    <col min="15" max="15" width="7.28515625" customWidth="1"/>
    <col min="16" max="16" width="7.7109375" customWidth="1"/>
    <col min="17" max="17" width="8.28515625" customWidth="1"/>
    <col min="18" max="18" width="9.42578125" customWidth="1"/>
    <col min="19" max="20" width="8.7109375" customWidth="1"/>
    <col min="21" max="21" width="8.28515625" customWidth="1"/>
    <col min="22" max="22" width="9.140625" customWidth="1"/>
    <col min="23" max="23" width="9" customWidth="1"/>
    <col min="24" max="24" width="10.42578125" customWidth="1"/>
    <col min="26" max="26" width="11" customWidth="1"/>
    <col min="27" max="27" width="11.140625" customWidth="1"/>
  </cols>
  <sheetData>
    <row r="1" spans="1:54" ht="12.75" customHeight="1" x14ac:dyDescent="0.2"/>
    <row r="3" spans="1:54" ht="12" customHeight="1" x14ac:dyDescent="0.25">
      <c r="A3" s="6"/>
      <c r="B3" s="6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54" ht="12" customHeight="1" x14ac:dyDescent="0.2">
      <c r="A4" s="358" t="s">
        <v>10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8"/>
    </row>
    <row r="5" spans="1:54" ht="12" customHeight="1" x14ac:dyDescent="0.25">
      <c r="A5" s="15"/>
      <c r="B5" s="15"/>
      <c r="C5" s="1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54" ht="12" customHeight="1" x14ac:dyDescent="0.2">
      <c r="A6" s="358" t="s">
        <v>11</v>
      </c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</row>
    <row r="7" spans="1:54" ht="12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54" ht="14.1" customHeight="1" x14ac:dyDescent="0.2">
      <c r="A8" s="358" t="s">
        <v>213</v>
      </c>
      <c r="B8" s="358"/>
      <c r="C8" s="358"/>
      <c r="D8" s="358"/>
      <c r="E8" s="358"/>
      <c r="F8" s="358"/>
      <c r="G8" s="358"/>
      <c r="H8" s="358"/>
      <c r="I8" s="358"/>
      <c r="J8" s="358"/>
      <c r="K8" s="358"/>
      <c r="L8" s="358"/>
      <c r="M8" s="358"/>
      <c r="N8" s="358"/>
      <c r="O8" s="358"/>
      <c r="P8" s="358"/>
      <c r="Q8" s="358"/>
      <c r="R8" s="358"/>
      <c r="S8" s="358"/>
      <c r="T8" s="358"/>
      <c r="U8" s="358"/>
      <c r="V8" s="358"/>
    </row>
    <row r="9" spans="1:54" ht="12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54" ht="13.5" thickBot="1" x14ac:dyDescent="0.25"/>
    <row r="11" spans="1:54" ht="24" customHeight="1" thickBot="1" x14ac:dyDescent="0.25">
      <c r="A11" s="80" t="s">
        <v>8</v>
      </c>
      <c r="B11" s="38" t="s">
        <v>92</v>
      </c>
      <c r="C11" s="38" t="s">
        <v>7</v>
      </c>
      <c r="D11" s="38" t="s">
        <v>71</v>
      </c>
      <c r="E11" s="38" t="s">
        <v>45</v>
      </c>
      <c r="F11" s="38" t="s">
        <v>98</v>
      </c>
      <c r="G11" s="38" t="s">
        <v>46</v>
      </c>
      <c r="H11" s="38" t="s">
        <v>47</v>
      </c>
      <c r="I11" s="38" t="s">
        <v>38</v>
      </c>
      <c r="J11" s="38" t="s">
        <v>44</v>
      </c>
      <c r="K11" s="38" t="s">
        <v>41</v>
      </c>
      <c r="L11" s="38" t="s">
        <v>133</v>
      </c>
      <c r="M11" s="38" t="s">
        <v>48</v>
      </c>
      <c r="N11" s="38" t="s">
        <v>96</v>
      </c>
      <c r="O11" s="38" t="s">
        <v>66</v>
      </c>
      <c r="P11" s="38" t="s">
        <v>49</v>
      </c>
      <c r="Q11" s="128" t="s">
        <v>119</v>
      </c>
      <c r="R11" s="38" t="s">
        <v>39</v>
      </c>
      <c r="S11" s="38" t="s">
        <v>0</v>
      </c>
      <c r="T11" s="38" t="s">
        <v>75</v>
      </c>
      <c r="U11" s="81" t="s">
        <v>67</v>
      </c>
      <c r="V11" s="79" t="s">
        <v>9</v>
      </c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5.95" customHeight="1" x14ac:dyDescent="0.2">
      <c r="A12" s="73" t="s">
        <v>226</v>
      </c>
      <c r="B12" s="139">
        <v>0</v>
      </c>
      <c r="C12" s="43"/>
      <c r="D12" s="43">
        <v>27253</v>
      </c>
      <c r="E12" s="43">
        <v>17900</v>
      </c>
      <c r="F12" s="43">
        <v>18859</v>
      </c>
      <c r="G12" s="43">
        <v>0</v>
      </c>
      <c r="H12" s="43">
        <v>0</v>
      </c>
      <c r="I12" s="43">
        <v>22185</v>
      </c>
      <c r="J12" s="43">
        <v>0</v>
      </c>
      <c r="K12" s="43">
        <v>0</v>
      </c>
      <c r="L12" s="43">
        <v>5333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17681</v>
      </c>
      <c r="S12" s="43">
        <v>23646</v>
      </c>
      <c r="T12" s="43">
        <v>0</v>
      </c>
      <c r="U12" s="44">
        <v>0</v>
      </c>
      <c r="V12" s="43">
        <f t="shared" ref="V12:V24" si="0">SUM(B12:U12)</f>
        <v>132857</v>
      </c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5.95" customHeight="1" x14ac:dyDescent="0.2">
      <c r="A13" s="73" t="s">
        <v>103</v>
      </c>
      <c r="B13" s="139">
        <v>0</v>
      </c>
      <c r="C13" s="43">
        <v>10152</v>
      </c>
      <c r="D13" s="43">
        <v>48380</v>
      </c>
      <c r="E13" s="43">
        <v>1600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21677</v>
      </c>
      <c r="T13" s="43">
        <v>33000</v>
      </c>
      <c r="U13" s="44">
        <v>0</v>
      </c>
      <c r="V13" s="43">
        <f t="shared" si="0"/>
        <v>114809</v>
      </c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5.95" customHeight="1" x14ac:dyDescent="0.2">
      <c r="A14" s="73" t="s">
        <v>121</v>
      </c>
      <c r="B14" s="139">
        <v>0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39207</v>
      </c>
      <c r="S14" s="43">
        <v>39407</v>
      </c>
      <c r="T14" s="43">
        <v>0</v>
      </c>
      <c r="U14" s="44">
        <v>0</v>
      </c>
      <c r="V14" s="43">
        <f t="shared" si="0"/>
        <v>78614</v>
      </c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5.95" customHeight="1" x14ac:dyDescent="0.2">
      <c r="A15" s="73" t="s">
        <v>229</v>
      </c>
      <c r="B15" s="139">
        <v>0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19906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42078</v>
      </c>
      <c r="U15" s="44">
        <v>0</v>
      </c>
      <c r="V15" s="43">
        <f t="shared" si="0"/>
        <v>61984</v>
      </c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5.95" customHeight="1" x14ac:dyDescent="0.2">
      <c r="A16" s="73" t="s">
        <v>111</v>
      </c>
      <c r="B16" s="139">
        <v>0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59870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4">
        <v>0</v>
      </c>
      <c r="V16" s="43">
        <f t="shared" si="0"/>
        <v>59870</v>
      </c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5.95" customHeight="1" x14ac:dyDescent="0.2">
      <c r="A17" s="73" t="s">
        <v>228</v>
      </c>
      <c r="B17" s="139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32076</v>
      </c>
      <c r="U17" s="44">
        <v>0</v>
      </c>
      <c r="V17" s="43">
        <f t="shared" si="0"/>
        <v>32076</v>
      </c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5.95" customHeight="1" x14ac:dyDescent="0.2">
      <c r="A18" s="73" t="s">
        <v>127</v>
      </c>
      <c r="B18" s="139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10904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19480</v>
      </c>
      <c r="S18" s="43">
        <v>0</v>
      </c>
      <c r="T18" s="43">
        <v>0</v>
      </c>
      <c r="U18" s="44">
        <v>0</v>
      </c>
      <c r="V18" s="43">
        <f t="shared" si="0"/>
        <v>30384</v>
      </c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5.95" customHeight="1" x14ac:dyDescent="0.2">
      <c r="A19" s="73" t="s">
        <v>227</v>
      </c>
      <c r="B19" s="139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20760</v>
      </c>
      <c r="U19" s="44">
        <v>0</v>
      </c>
      <c r="V19" s="43">
        <f t="shared" si="0"/>
        <v>20760</v>
      </c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5.95" customHeight="1" x14ac:dyDescent="0.2">
      <c r="A20" s="73" t="s">
        <v>158</v>
      </c>
      <c r="B20" s="139">
        <v>0</v>
      </c>
      <c r="C20" s="43">
        <v>11997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4">
        <v>0</v>
      </c>
      <c r="V20" s="43">
        <f t="shared" si="0"/>
        <v>11997</v>
      </c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5.95" customHeight="1" x14ac:dyDescent="0.2">
      <c r="A21" s="73" t="s">
        <v>224</v>
      </c>
      <c r="B21" s="139">
        <v>0</v>
      </c>
      <c r="C21" s="43">
        <v>10000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4">
        <v>0</v>
      </c>
      <c r="V21" s="43">
        <f t="shared" si="0"/>
        <v>10000</v>
      </c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5.95" customHeight="1" x14ac:dyDescent="0.2">
      <c r="A22" s="73" t="s">
        <v>97</v>
      </c>
      <c r="B22" s="139">
        <v>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8250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4">
        <v>0</v>
      </c>
      <c r="V22" s="43">
        <f t="shared" si="0"/>
        <v>8250</v>
      </c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5.95" customHeight="1" x14ac:dyDescent="0.2">
      <c r="A23" s="73" t="s">
        <v>93</v>
      </c>
      <c r="B23" s="139">
        <v>0</v>
      </c>
      <c r="C23" s="43">
        <v>0</v>
      </c>
      <c r="D23" s="43">
        <v>0</v>
      </c>
      <c r="E23" s="43">
        <v>3500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4">
        <v>0</v>
      </c>
      <c r="V23" s="43">
        <f t="shared" si="0"/>
        <v>3500</v>
      </c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5.95" customHeight="1" thickBot="1" x14ac:dyDescent="0.25">
      <c r="A24" s="73" t="s">
        <v>196</v>
      </c>
      <c r="B24" s="139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2000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4">
        <v>0</v>
      </c>
      <c r="V24" s="43">
        <f t="shared" si="0"/>
        <v>2000</v>
      </c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20.100000000000001" customHeight="1" thickBot="1" x14ac:dyDescent="0.25">
      <c r="A25" s="82" t="s">
        <v>76</v>
      </c>
      <c r="B25" s="140">
        <f t="shared" ref="B25:V25" si="1">SUM(B12:B24)</f>
        <v>0</v>
      </c>
      <c r="C25" s="141">
        <f t="shared" si="1"/>
        <v>32149</v>
      </c>
      <c r="D25" s="78">
        <f t="shared" si="1"/>
        <v>75633</v>
      </c>
      <c r="E25" s="78">
        <f t="shared" si="1"/>
        <v>23000</v>
      </c>
      <c r="F25" s="78">
        <f t="shared" si="1"/>
        <v>18859</v>
      </c>
      <c r="G25" s="78">
        <f t="shared" si="1"/>
        <v>0</v>
      </c>
      <c r="H25" s="78">
        <f t="shared" si="1"/>
        <v>0</v>
      </c>
      <c r="I25" s="78">
        <f t="shared" si="1"/>
        <v>123115</v>
      </c>
      <c r="J25" s="78">
        <f t="shared" si="1"/>
        <v>0</v>
      </c>
      <c r="K25" s="78">
        <f t="shared" si="1"/>
        <v>0</v>
      </c>
      <c r="L25" s="78">
        <f t="shared" si="1"/>
        <v>5333</v>
      </c>
      <c r="M25" s="78">
        <f t="shared" si="1"/>
        <v>0</v>
      </c>
      <c r="N25" s="78">
        <f t="shared" si="1"/>
        <v>0</v>
      </c>
      <c r="O25" s="78">
        <f t="shared" si="1"/>
        <v>0</v>
      </c>
      <c r="P25" s="78">
        <f t="shared" si="1"/>
        <v>0</v>
      </c>
      <c r="Q25" s="78">
        <f t="shared" si="1"/>
        <v>0</v>
      </c>
      <c r="R25" s="78">
        <f t="shared" si="1"/>
        <v>76368</v>
      </c>
      <c r="S25" s="78">
        <f t="shared" si="1"/>
        <v>84730</v>
      </c>
      <c r="T25" s="78">
        <f t="shared" si="1"/>
        <v>127914</v>
      </c>
      <c r="U25" s="78">
        <f t="shared" si="1"/>
        <v>0</v>
      </c>
      <c r="V25" s="83">
        <f t="shared" si="1"/>
        <v>567101</v>
      </c>
    </row>
    <row r="29" spans="1:54" x14ac:dyDescent="0.2">
      <c r="R29" t="s">
        <v>68</v>
      </c>
    </row>
  </sheetData>
  <sheetProtection algorithmName="SHA-512" hashValue="lBrOS9kfGZddaVSL9thhxk6ajLC34DCdZGF28Vkxx46YipUXSHk98U9SmVhTDLp5H2UI+RZkeYa3ry8EnH4P8w==" saltValue="1+xrjZX0g87no6H8vtCP/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caseSensitive="1" ref="A12:V24">
    <sortCondition descending="1" ref="V12:V24" customList="Mayor a menor"/>
  </sortState>
  <mergeCells count="3">
    <mergeCell ref="A4:V4"/>
    <mergeCell ref="A6:V6"/>
    <mergeCell ref="A8:V8"/>
  </mergeCells>
  <phoneticPr fontId="10" type="noConversion"/>
  <printOptions verticalCentered="1"/>
  <pageMargins left="1.1811023622047245" right="0.59055118110236227" top="1.1811023622047245" bottom="0.98425196850393704" header="0.51181102362204722" footer="0.51181102362204722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7CB1-56A2-4E4C-892F-58355D8C4C68}">
  <dimension ref="A5:K32"/>
  <sheetViews>
    <sheetView showGridLines="0" showRowColHeaders="0" zoomScale="150" zoomScaleNormal="150" workbookViewId="0"/>
  </sheetViews>
  <sheetFormatPr baseColWidth="10" defaultRowHeight="12.75" x14ac:dyDescent="0.2"/>
  <cols>
    <col min="2" max="2" width="29.5703125" customWidth="1"/>
    <col min="3" max="3" width="10.5703125" customWidth="1"/>
    <col min="4" max="4" width="17.42578125" customWidth="1"/>
    <col min="5" max="5" width="12.140625" customWidth="1"/>
    <col min="6" max="10" width="10.7109375" customWidth="1"/>
  </cols>
  <sheetData>
    <row r="5" spans="1:10" ht="15" x14ac:dyDescent="0.2">
      <c r="A5" s="243"/>
      <c r="B5" s="243"/>
      <c r="C5" s="243"/>
      <c r="D5" s="243"/>
      <c r="E5" s="243"/>
      <c r="F5" s="243"/>
      <c r="G5" s="243"/>
    </row>
    <row r="6" spans="1:10" ht="15" x14ac:dyDescent="0.2">
      <c r="A6" s="243"/>
      <c r="B6" s="243"/>
      <c r="C6" s="243"/>
      <c r="D6" s="243"/>
      <c r="E6" s="243"/>
      <c r="F6" s="243"/>
      <c r="G6" s="243"/>
    </row>
    <row r="7" spans="1:10" ht="15" x14ac:dyDescent="0.2">
      <c r="A7" s="243"/>
      <c r="B7" s="243"/>
      <c r="C7" s="243"/>
      <c r="D7" s="243"/>
      <c r="E7" s="243"/>
      <c r="F7" s="243"/>
      <c r="G7" s="243"/>
    </row>
    <row r="8" spans="1:10" ht="15" x14ac:dyDescent="0.2">
      <c r="A8" s="243"/>
      <c r="B8" s="243"/>
      <c r="C8" s="243"/>
      <c r="D8" s="243"/>
      <c r="E8" s="243"/>
      <c r="F8" s="243"/>
      <c r="G8" s="243"/>
    </row>
    <row r="9" spans="1:10" ht="15" x14ac:dyDescent="0.2">
      <c r="A9" s="243"/>
      <c r="B9" s="243"/>
      <c r="C9" s="243"/>
      <c r="D9" s="243"/>
      <c r="E9" s="243"/>
      <c r="F9" s="243"/>
      <c r="G9" s="243"/>
    </row>
    <row r="10" spans="1:10" ht="14.25" x14ac:dyDescent="0.2">
      <c r="A10" s="360" t="s">
        <v>174</v>
      </c>
      <c r="B10" s="360"/>
      <c r="C10" s="360"/>
      <c r="D10" s="360"/>
      <c r="E10" s="360"/>
      <c r="F10" s="360"/>
      <c r="G10" s="360"/>
      <c r="H10" s="360"/>
      <c r="I10" s="360"/>
      <c r="J10" s="360"/>
    </row>
    <row r="11" spans="1:10" ht="14.25" x14ac:dyDescent="0.2">
      <c r="A11" s="57"/>
      <c r="B11" s="57"/>
      <c r="C11" s="57"/>
      <c r="D11" s="57"/>
      <c r="E11" s="57"/>
      <c r="F11" s="57"/>
      <c r="G11" s="57"/>
      <c r="H11" s="19"/>
      <c r="I11" s="19"/>
      <c r="J11" s="19"/>
    </row>
    <row r="12" spans="1:10" ht="14.25" x14ac:dyDescent="0.2">
      <c r="A12" s="358" t="s">
        <v>213</v>
      </c>
      <c r="B12" s="358"/>
      <c r="C12" s="358"/>
      <c r="D12" s="358"/>
      <c r="E12" s="358"/>
      <c r="F12" s="358"/>
      <c r="G12" s="358"/>
      <c r="H12" s="358"/>
      <c r="I12" s="358"/>
      <c r="J12" s="358"/>
    </row>
    <row r="13" spans="1:10" ht="14.25" x14ac:dyDescent="0.2">
      <c r="A13" s="57"/>
      <c r="B13" s="57"/>
      <c r="C13" s="57"/>
      <c r="D13" s="57"/>
      <c r="E13" s="57"/>
      <c r="F13" s="57"/>
      <c r="G13" s="57"/>
      <c r="H13" s="19"/>
      <c r="I13" s="19"/>
      <c r="J13" s="19"/>
    </row>
    <row r="14" spans="1:10" ht="14.25" x14ac:dyDescent="0.2">
      <c r="A14" s="358" t="s">
        <v>77</v>
      </c>
      <c r="B14" s="358"/>
      <c r="C14" s="358"/>
      <c r="D14" s="358"/>
      <c r="E14" s="358"/>
      <c r="F14" s="358"/>
      <c r="G14" s="358"/>
      <c r="H14" s="358"/>
      <c r="I14" s="358"/>
      <c r="J14" s="358"/>
    </row>
    <row r="15" spans="1:10" ht="15.75" thickBot="1" x14ac:dyDescent="0.25">
      <c r="A15" s="138"/>
      <c r="B15" s="138"/>
      <c r="C15" s="138"/>
      <c r="D15" s="138"/>
      <c r="E15" s="138"/>
      <c r="F15" s="138"/>
      <c r="G15" s="138"/>
    </row>
    <row r="16" spans="1:10" ht="15.75" thickBot="1" x14ac:dyDescent="0.25">
      <c r="A16" s="243"/>
      <c r="B16" s="85" t="s">
        <v>78</v>
      </c>
      <c r="C16" s="86" t="s">
        <v>85</v>
      </c>
      <c r="D16" s="86" t="s">
        <v>86</v>
      </c>
      <c r="E16" s="86" t="s">
        <v>87</v>
      </c>
      <c r="F16" s="86" t="s">
        <v>88</v>
      </c>
      <c r="G16" s="91" t="s">
        <v>118</v>
      </c>
      <c r="H16" s="91" t="s">
        <v>102</v>
      </c>
      <c r="I16" s="91" t="s">
        <v>112</v>
      </c>
      <c r="J16" s="87" t="s">
        <v>9</v>
      </c>
    </row>
    <row r="17" spans="1:11" ht="15" x14ac:dyDescent="0.2">
      <c r="A17" s="243"/>
      <c r="B17" s="244" t="s">
        <v>230</v>
      </c>
      <c r="C17" s="74">
        <v>1102</v>
      </c>
      <c r="D17" s="74">
        <v>0</v>
      </c>
      <c r="E17" s="74">
        <v>0</v>
      </c>
      <c r="F17" s="74">
        <v>0</v>
      </c>
      <c r="G17" s="74">
        <v>0</v>
      </c>
      <c r="H17" s="74">
        <v>0</v>
      </c>
      <c r="I17" s="74">
        <v>0</v>
      </c>
      <c r="J17" s="92">
        <f t="shared" ref="J17:J23" si="0">SUM(C17:I17)</f>
        <v>1102</v>
      </c>
    </row>
    <row r="18" spans="1:11" ht="15" x14ac:dyDescent="0.2">
      <c r="A18" s="243"/>
      <c r="B18" s="244" t="s">
        <v>103</v>
      </c>
      <c r="C18" s="74">
        <v>5632</v>
      </c>
      <c r="D18" s="74">
        <v>2201</v>
      </c>
      <c r="E18" s="74">
        <v>0</v>
      </c>
      <c r="F18" s="74">
        <v>1502</v>
      </c>
      <c r="G18" s="74">
        <v>0</v>
      </c>
      <c r="H18" s="74">
        <v>0</v>
      </c>
      <c r="I18" s="74">
        <v>0</v>
      </c>
      <c r="J18" s="92">
        <f t="shared" si="0"/>
        <v>9335</v>
      </c>
    </row>
    <row r="19" spans="1:11" ht="15" x14ac:dyDescent="0.2">
      <c r="A19" s="243"/>
      <c r="B19" s="244" t="s">
        <v>226</v>
      </c>
      <c r="C19" s="74">
        <v>2750</v>
      </c>
      <c r="D19" s="74">
        <v>0</v>
      </c>
      <c r="E19" s="74">
        <v>0</v>
      </c>
      <c r="F19" s="74">
        <v>2455</v>
      </c>
      <c r="G19" s="74">
        <v>0</v>
      </c>
      <c r="H19" s="74">
        <v>0</v>
      </c>
      <c r="I19" s="74">
        <v>0</v>
      </c>
      <c r="J19" s="92">
        <f t="shared" si="0"/>
        <v>5205</v>
      </c>
    </row>
    <row r="20" spans="1:11" ht="15" x14ac:dyDescent="0.2">
      <c r="A20" s="243"/>
      <c r="B20" s="244" t="s">
        <v>196</v>
      </c>
      <c r="C20" s="74">
        <v>1101</v>
      </c>
      <c r="D20" s="74">
        <v>0</v>
      </c>
      <c r="E20" s="74">
        <v>0</v>
      </c>
      <c r="F20" s="74">
        <v>0</v>
      </c>
      <c r="G20" s="74">
        <v>0</v>
      </c>
      <c r="H20" s="74">
        <v>0</v>
      </c>
      <c r="I20" s="74">
        <v>0</v>
      </c>
      <c r="J20" s="92">
        <f t="shared" si="0"/>
        <v>1101</v>
      </c>
    </row>
    <row r="21" spans="1:11" ht="15" x14ac:dyDescent="0.2">
      <c r="A21" s="243"/>
      <c r="B21" s="244" t="s">
        <v>197</v>
      </c>
      <c r="C21" s="74">
        <v>3500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92">
        <f t="shared" si="0"/>
        <v>3500</v>
      </c>
    </row>
    <row r="22" spans="1:11" ht="15" x14ac:dyDescent="0.2">
      <c r="A22" s="243"/>
      <c r="B22" s="244" t="s">
        <v>225</v>
      </c>
      <c r="C22" s="74">
        <v>1000</v>
      </c>
      <c r="D22" s="74">
        <v>0</v>
      </c>
      <c r="E22" s="74">
        <v>0</v>
      </c>
      <c r="F22" s="74">
        <v>0</v>
      </c>
      <c r="G22" s="74">
        <v>0</v>
      </c>
      <c r="H22" s="74">
        <v>0</v>
      </c>
      <c r="I22" s="74">
        <v>0</v>
      </c>
      <c r="J22" s="92">
        <f t="shared" si="0"/>
        <v>1000</v>
      </c>
    </row>
    <row r="23" spans="1:11" ht="15.75" thickBot="1" x14ac:dyDescent="0.25">
      <c r="A23" s="243"/>
      <c r="B23" s="244" t="s">
        <v>126</v>
      </c>
      <c r="C23" s="74">
        <v>1661</v>
      </c>
      <c r="D23" s="74">
        <v>0</v>
      </c>
      <c r="E23" s="74">
        <v>0</v>
      </c>
      <c r="F23" s="74">
        <v>0</v>
      </c>
      <c r="G23" s="74">
        <v>0</v>
      </c>
      <c r="H23" s="74">
        <v>0</v>
      </c>
      <c r="I23" s="74">
        <v>0</v>
      </c>
      <c r="J23" s="92">
        <f t="shared" si="0"/>
        <v>1661</v>
      </c>
    </row>
    <row r="24" spans="1:11" ht="15.75" thickBot="1" x14ac:dyDescent="0.25">
      <c r="A24" s="243"/>
      <c r="B24" s="84" t="s">
        <v>9</v>
      </c>
      <c r="C24" s="89">
        <f t="shared" ref="C24:J24" si="1">SUM(C17:C23)</f>
        <v>16746</v>
      </c>
      <c r="D24" s="89">
        <f t="shared" si="1"/>
        <v>2201</v>
      </c>
      <c r="E24" s="89">
        <f t="shared" si="1"/>
        <v>0</v>
      </c>
      <c r="F24" s="89">
        <f t="shared" si="1"/>
        <v>3957</v>
      </c>
      <c r="G24" s="89">
        <f t="shared" si="1"/>
        <v>0</v>
      </c>
      <c r="H24" s="89">
        <f t="shared" si="1"/>
        <v>0</v>
      </c>
      <c r="I24" s="89">
        <f t="shared" si="1"/>
        <v>0</v>
      </c>
      <c r="J24" s="88">
        <f t="shared" si="1"/>
        <v>22904</v>
      </c>
    </row>
    <row r="25" spans="1:11" ht="15" x14ac:dyDescent="0.2">
      <c r="A25" s="245"/>
      <c r="B25" s="246"/>
      <c r="C25" s="111"/>
      <c r="D25" s="111"/>
      <c r="E25" s="245"/>
      <c r="F25" s="245"/>
      <c r="G25" s="245"/>
    </row>
    <row r="27" spans="1:11" ht="14.25" x14ac:dyDescent="0.2">
      <c r="A27" s="358" t="s">
        <v>192</v>
      </c>
      <c r="B27" s="358"/>
      <c r="C27" s="358"/>
      <c r="D27" s="358"/>
      <c r="E27" s="358"/>
      <c r="F27" s="358"/>
      <c r="G27" s="358"/>
      <c r="H27" s="358"/>
      <c r="I27" s="358"/>
      <c r="J27" s="358"/>
      <c r="K27" s="358"/>
    </row>
    <row r="28" spans="1:11" ht="15.75" thickBot="1" x14ac:dyDescent="0.25">
      <c r="D28" s="243"/>
      <c r="E28" s="243"/>
      <c r="F28" s="243"/>
      <c r="G28" s="243"/>
      <c r="H28" s="243"/>
      <c r="I28" s="243"/>
    </row>
    <row r="29" spans="1:11" ht="13.5" thickBot="1" x14ac:dyDescent="0.25">
      <c r="D29" s="85" t="s">
        <v>78</v>
      </c>
      <c r="E29" s="86" t="s">
        <v>193</v>
      </c>
      <c r="F29" s="86" t="s">
        <v>194</v>
      </c>
      <c r="G29" s="87" t="s">
        <v>9</v>
      </c>
    </row>
    <row r="30" spans="1:11" x14ac:dyDescent="0.2">
      <c r="D30" s="244" t="s">
        <v>195</v>
      </c>
      <c r="E30" s="74">
        <v>259</v>
      </c>
      <c r="F30" s="74">
        <v>0</v>
      </c>
      <c r="G30" s="92">
        <f>SUM(E30:F30)</f>
        <v>259</v>
      </c>
    </row>
    <row r="31" spans="1:11" ht="13.5" thickBot="1" x14ac:dyDescent="0.25">
      <c r="D31" s="244" t="s">
        <v>195</v>
      </c>
      <c r="E31" s="74">
        <v>0</v>
      </c>
      <c r="F31" s="74">
        <v>438</v>
      </c>
      <c r="G31" s="92">
        <f>SUM(E31:F31)</f>
        <v>438</v>
      </c>
    </row>
    <row r="32" spans="1:11" ht="13.5" thickBot="1" x14ac:dyDescent="0.25">
      <c r="D32" s="84" t="s">
        <v>9</v>
      </c>
      <c r="E32" s="89">
        <f>SUM(E30:E31)</f>
        <v>259</v>
      </c>
      <c r="F32" s="89">
        <f>SUM(F30:F31)</f>
        <v>438</v>
      </c>
      <c r="G32" s="88">
        <f>SUM(G30:G31)</f>
        <v>697</v>
      </c>
    </row>
  </sheetData>
  <sheetProtection algorithmName="SHA-512" hashValue="XOsGuInsgCF6Te/8GE1RSTqAUZVeh4Wa/3XOiyw+ILuHDTanCndaVok9jA0Nazk/1zTjv8DEP4ncrV7bo3qkqQ==" saltValue="yQQ8y91FFbCtZzqijobZv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17:J23">
    <sortCondition descending="1" ref="J17:J23"/>
  </sortState>
  <mergeCells count="4">
    <mergeCell ref="A10:J10"/>
    <mergeCell ref="A12:J12"/>
    <mergeCell ref="A14:J14"/>
    <mergeCell ref="A27:K27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6"/>
  <sheetViews>
    <sheetView showGridLines="0" showRowColHeaders="0" zoomScale="150" zoomScaleNormal="150" workbookViewId="0"/>
  </sheetViews>
  <sheetFormatPr baseColWidth="10" defaultRowHeight="12.75" x14ac:dyDescent="0.2"/>
  <cols>
    <col min="3" max="3" width="35.7109375" customWidth="1"/>
    <col min="4" max="5" width="23.140625" customWidth="1"/>
    <col min="8" max="8" width="18" customWidth="1"/>
  </cols>
  <sheetData>
    <row r="1" spans="1:12" ht="12.75" customHeight="1" x14ac:dyDescent="0.2"/>
    <row r="2" spans="1:12" ht="12.75" customHeight="1" x14ac:dyDescent="0.2"/>
    <row r="3" spans="1:12" ht="12.75" customHeight="1" x14ac:dyDescent="0.2"/>
    <row r="4" spans="1:12" ht="12.75" customHeight="1" x14ac:dyDescent="0.25">
      <c r="A4" s="6"/>
      <c r="B4" s="2"/>
      <c r="C4" s="2"/>
      <c r="D4" s="8"/>
      <c r="E4" s="2"/>
      <c r="F4" s="2"/>
      <c r="G4" s="2"/>
      <c r="H4" s="2"/>
      <c r="I4" s="10"/>
      <c r="J4" s="10"/>
      <c r="K4" s="10"/>
      <c r="L4" s="10"/>
    </row>
    <row r="5" spans="1:12" ht="12.75" customHeight="1" x14ac:dyDescent="0.2"/>
    <row r="6" spans="1:12" ht="12.75" customHeight="1" x14ac:dyDescent="0.2"/>
    <row r="7" spans="1:12" ht="12.75" customHeight="1" x14ac:dyDescent="0.2"/>
    <row r="8" spans="1:12" ht="12.75" customHeight="1" x14ac:dyDescent="0.2">
      <c r="C8" s="361" t="s">
        <v>18</v>
      </c>
      <c r="D8" s="361"/>
      <c r="E8" s="9"/>
    </row>
    <row r="9" spans="1:12" ht="12.75" customHeight="1" x14ac:dyDescent="0.2">
      <c r="D9" s="14"/>
      <c r="E9" s="9"/>
    </row>
    <row r="10" spans="1:12" ht="12.75" customHeight="1" x14ac:dyDescent="0.2">
      <c r="C10" s="361" t="s">
        <v>214</v>
      </c>
      <c r="D10" s="361"/>
      <c r="E10" s="9"/>
    </row>
    <row r="11" spans="1:12" ht="12.75" customHeight="1" x14ac:dyDescent="0.2">
      <c r="D11" s="13"/>
      <c r="E11" s="9"/>
    </row>
    <row r="12" spans="1:12" ht="12.75" customHeight="1" x14ac:dyDescent="0.2">
      <c r="C12" s="361" t="s">
        <v>19</v>
      </c>
      <c r="D12" s="361"/>
      <c r="E12" s="25"/>
    </row>
    <row r="13" spans="1:12" ht="12.75" customHeight="1" x14ac:dyDescent="0.2">
      <c r="C13" s="138"/>
      <c r="D13" s="138"/>
      <c r="E13" s="25"/>
    </row>
    <row r="14" spans="1:12" ht="12.75" customHeight="1" thickBot="1" x14ac:dyDescent="0.25"/>
    <row r="15" spans="1:12" ht="17.100000000000001" customHeight="1" x14ac:dyDescent="0.2">
      <c r="C15" s="316" t="s">
        <v>3</v>
      </c>
      <c r="D15" s="317" t="s">
        <v>4</v>
      </c>
      <c r="E15" s="16"/>
    </row>
    <row r="16" spans="1:12" ht="17.100000000000001" customHeight="1" x14ac:dyDescent="0.2">
      <c r="C16" s="113" t="s">
        <v>189</v>
      </c>
      <c r="D16" s="75">
        <v>127914</v>
      </c>
      <c r="E16" s="16"/>
    </row>
    <row r="17" spans="3:5" ht="17.100000000000001" customHeight="1" x14ac:dyDescent="0.2">
      <c r="C17" s="143" t="s">
        <v>222</v>
      </c>
      <c r="D17" s="144">
        <v>123115</v>
      </c>
      <c r="E17" s="16"/>
    </row>
    <row r="18" spans="3:5" ht="17.100000000000001" customHeight="1" x14ac:dyDescent="0.2">
      <c r="C18" s="143" t="s">
        <v>130</v>
      </c>
      <c r="D18" s="144">
        <v>84730</v>
      </c>
      <c r="E18" s="16"/>
    </row>
    <row r="19" spans="3:5" ht="17.100000000000001" customHeight="1" x14ac:dyDescent="0.2">
      <c r="C19" s="143" t="s">
        <v>70</v>
      </c>
      <c r="D19" s="144">
        <v>76368</v>
      </c>
      <c r="E19" s="16"/>
    </row>
    <row r="20" spans="3:5" ht="17.100000000000001" customHeight="1" x14ac:dyDescent="0.2">
      <c r="C20" s="143" t="s">
        <v>129</v>
      </c>
      <c r="D20" s="144">
        <v>75633</v>
      </c>
      <c r="E20" s="16"/>
    </row>
    <row r="21" spans="3:5" ht="17.100000000000001" customHeight="1" x14ac:dyDescent="0.2">
      <c r="C21" s="113" t="s">
        <v>220</v>
      </c>
      <c r="D21" s="75">
        <v>32149</v>
      </c>
      <c r="E21" s="16"/>
    </row>
    <row r="22" spans="3:5" ht="17.100000000000001" customHeight="1" x14ac:dyDescent="0.2">
      <c r="C22" s="143" t="s">
        <v>124</v>
      </c>
      <c r="D22" s="144">
        <v>23000</v>
      </c>
      <c r="E22" s="16"/>
    </row>
    <row r="23" spans="3:5" ht="17.100000000000001" customHeight="1" x14ac:dyDescent="0.2">
      <c r="C23" s="143" t="s">
        <v>221</v>
      </c>
      <c r="D23" s="144">
        <v>18859</v>
      </c>
      <c r="E23" s="16"/>
    </row>
    <row r="24" spans="3:5" ht="17.100000000000001" customHeight="1" x14ac:dyDescent="0.2">
      <c r="C24" s="143" t="s">
        <v>231</v>
      </c>
      <c r="D24" s="144">
        <v>5333</v>
      </c>
      <c r="E24" s="16"/>
    </row>
    <row r="25" spans="3:5" ht="13.5" thickBot="1" x14ac:dyDescent="0.25">
      <c r="C25" s="318" t="s">
        <v>9</v>
      </c>
      <c r="D25" s="319">
        <f>SUM(D16:D24)</f>
        <v>567101</v>
      </c>
      <c r="E25" s="16"/>
    </row>
    <row r="26" spans="3:5" x14ac:dyDescent="0.2">
      <c r="C26" s="16"/>
      <c r="D26" s="16"/>
      <c r="E26" s="16"/>
    </row>
    <row r="27" spans="3:5" x14ac:dyDescent="0.2">
      <c r="C27" s="16"/>
      <c r="D27" s="16"/>
      <c r="E27" s="16"/>
    </row>
    <row r="29" spans="3:5" ht="15" x14ac:dyDescent="0.2">
      <c r="C29" s="361" t="s">
        <v>177</v>
      </c>
      <c r="D29" s="361"/>
    </row>
    <row r="30" spans="3:5" ht="17.100000000000001" customHeight="1" x14ac:dyDescent="0.2">
      <c r="C30" s="138"/>
      <c r="D30" s="138"/>
    </row>
    <row r="31" spans="3:5" ht="17.100000000000001" customHeight="1" thickBot="1" x14ac:dyDescent="0.25">
      <c r="D31" s="9"/>
    </row>
    <row r="32" spans="3:5" ht="13.5" thickBot="1" x14ac:dyDescent="0.25">
      <c r="C32" s="64" t="s">
        <v>3</v>
      </c>
      <c r="D32" s="142" t="s">
        <v>4</v>
      </c>
    </row>
    <row r="33" spans="3:4" ht="17.100000000000001" customHeight="1" x14ac:dyDescent="0.2">
      <c r="C33" s="145" t="s">
        <v>178</v>
      </c>
      <c r="D33" s="72">
        <v>22704</v>
      </c>
    </row>
    <row r="34" spans="3:4" ht="17.100000000000001" customHeight="1" thickBot="1" x14ac:dyDescent="0.25">
      <c r="C34" s="287" t="s">
        <v>190</v>
      </c>
      <c r="D34" s="288">
        <v>697</v>
      </c>
    </row>
    <row r="35" spans="3:4" ht="13.5" thickBot="1" x14ac:dyDescent="0.25">
      <c r="C35" s="64" t="s">
        <v>9</v>
      </c>
      <c r="D35" s="137">
        <f>SUM(D33:D34)</f>
        <v>23401</v>
      </c>
    </row>
    <row r="36" spans="3:4" x14ac:dyDescent="0.2">
      <c r="C36" s="16"/>
      <c r="D36" s="16"/>
    </row>
  </sheetData>
  <sheetProtection algorithmName="SHA-512" hashValue="ydb8YDq2ofCZcjtE2BsZ+k6Uu0kujMTXhVNALPbQtjOWgMuTToxM9rds5dcGhJCBRoBrc9ef0Nr+7BrNf4VISQ==" saltValue="s7tSIbnpGuZpzr0QV7dp5w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16:D24">
    <sortCondition descending="1" ref="D16:D24" customList="Mayor a menor"/>
  </sortState>
  <mergeCells count="4">
    <mergeCell ref="C8:D8"/>
    <mergeCell ref="C10:D10"/>
    <mergeCell ref="C12:D12"/>
    <mergeCell ref="C29:D29"/>
  </mergeCells>
  <phoneticPr fontId="10" type="noConversion"/>
  <printOptions horizontalCentered="1"/>
  <pageMargins left="0.78740157480314965" right="1.5748031496062993" top="1.1811023622047245" bottom="0.98425196850393704" header="0.51181102362204722" footer="0.51181102362204722"/>
  <pageSetup paperSize="9" scale="70" orientation="portrait" horizontalDpi="4294967293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N111"/>
  <sheetViews>
    <sheetView showGridLines="0" showRowColHeaders="0" zoomScale="150" zoomScaleNormal="150" workbookViewId="0"/>
  </sheetViews>
  <sheetFormatPr baseColWidth="10" defaultRowHeight="12.75" x14ac:dyDescent="0.2"/>
  <cols>
    <col min="1" max="1" width="34.7109375" customWidth="1"/>
    <col min="2" max="2" width="6.5703125" customWidth="1"/>
    <col min="3" max="3" width="13" customWidth="1"/>
    <col min="4" max="4" width="35.7109375" customWidth="1"/>
    <col min="5" max="5" width="20.42578125" customWidth="1"/>
    <col min="6" max="6" width="10" customWidth="1"/>
    <col min="7" max="7" width="17.42578125" customWidth="1"/>
    <col min="8" max="8" width="18.28515625" customWidth="1"/>
  </cols>
  <sheetData>
    <row r="4" spans="1:14" ht="12.95" customHeight="1" x14ac:dyDescent="0.2">
      <c r="A4" s="21"/>
    </row>
    <row r="5" spans="1:14" ht="12.95" customHeight="1" x14ac:dyDescent="0.2">
      <c r="A5" s="21"/>
    </row>
    <row r="6" spans="1:14" ht="12.95" customHeight="1" x14ac:dyDescent="0.2">
      <c r="A6" s="358" t="s">
        <v>2</v>
      </c>
      <c r="B6" s="358"/>
      <c r="C6" s="358"/>
      <c r="D6" s="358"/>
      <c r="E6" s="358"/>
      <c r="F6" s="358"/>
      <c r="G6" s="358"/>
    </row>
    <row r="7" spans="1:14" ht="12.95" customHeight="1" x14ac:dyDescent="0.25">
      <c r="A7" s="14"/>
      <c r="B7" s="17"/>
      <c r="C7" s="17"/>
      <c r="D7" s="18"/>
      <c r="E7" s="18"/>
      <c r="F7" s="18"/>
      <c r="G7" s="18"/>
      <c r="I7" s="19"/>
      <c r="J7" s="20"/>
      <c r="K7" s="20"/>
      <c r="L7" s="20"/>
      <c r="M7" s="20"/>
      <c r="N7" s="20"/>
    </row>
    <row r="8" spans="1:14" ht="12.95" customHeight="1" x14ac:dyDescent="0.2">
      <c r="A8" s="358" t="s">
        <v>215</v>
      </c>
      <c r="B8" s="358"/>
      <c r="C8" s="358"/>
      <c r="D8" s="358"/>
      <c r="E8" s="358"/>
      <c r="F8" s="358"/>
      <c r="G8" s="358"/>
      <c r="I8" s="20"/>
      <c r="J8" s="20"/>
      <c r="K8" s="20"/>
      <c r="L8" s="20"/>
      <c r="M8" s="20"/>
      <c r="N8" s="20"/>
    </row>
    <row r="9" spans="1:14" ht="12.95" customHeight="1" x14ac:dyDescent="0.2">
      <c r="A9" s="21"/>
      <c r="B9" s="21"/>
      <c r="C9" s="21"/>
      <c r="D9" s="21"/>
      <c r="E9" s="21"/>
      <c r="F9" s="21"/>
      <c r="G9" s="21"/>
      <c r="I9" s="20"/>
      <c r="J9" s="20"/>
      <c r="K9" s="20"/>
      <c r="L9" s="20"/>
      <c r="M9" s="20"/>
      <c r="N9" s="20"/>
    </row>
    <row r="10" spans="1:14" ht="12.95" customHeight="1" x14ac:dyDescent="0.2">
      <c r="A10" s="21"/>
      <c r="B10" s="21"/>
      <c r="C10" s="21"/>
      <c r="D10" s="21"/>
      <c r="E10" s="21"/>
      <c r="F10" s="21"/>
      <c r="G10" s="21"/>
      <c r="I10" s="20"/>
      <c r="J10" s="20"/>
      <c r="K10" s="20"/>
      <c r="L10" s="20"/>
      <c r="M10" s="20"/>
      <c r="N10" s="20"/>
    </row>
    <row r="11" spans="1:14" ht="12.95" customHeight="1" thickBot="1" x14ac:dyDescent="0.25">
      <c r="A11" s="21"/>
      <c r="B11" s="21"/>
      <c r="C11" s="21"/>
      <c r="D11" s="21"/>
      <c r="E11" s="21"/>
      <c r="F11" s="21"/>
      <c r="G11" s="21"/>
      <c r="I11" s="20"/>
      <c r="J11" s="20"/>
      <c r="K11" s="20"/>
      <c r="L11" s="20"/>
      <c r="M11" s="20"/>
      <c r="N11" s="20"/>
    </row>
    <row r="12" spans="1:14" ht="20.100000000000001" customHeight="1" thickBot="1" x14ac:dyDescent="0.25">
      <c r="A12" s="101" t="s">
        <v>12</v>
      </c>
      <c r="B12" s="101" t="s">
        <v>13</v>
      </c>
      <c r="C12" s="101" t="s">
        <v>14</v>
      </c>
      <c r="D12" s="101" t="s">
        <v>8</v>
      </c>
      <c r="E12" s="102" t="s">
        <v>15</v>
      </c>
      <c r="F12" s="101" t="s">
        <v>16</v>
      </c>
      <c r="G12" s="103" t="s">
        <v>17</v>
      </c>
      <c r="I12" s="16"/>
    </row>
    <row r="13" spans="1:14" ht="18" customHeight="1" x14ac:dyDescent="0.2">
      <c r="A13" s="41" t="s">
        <v>232</v>
      </c>
      <c r="B13" s="338" t="s">
        <v>73</v>
      </c>
      <c r="C13" s="340">
        <v>46144</v>
      </c>
      <c r="D13" s="334" t="s">
        <v>114</v>
      </c>
      <c r="E13" s="334" t="s">
        <v>199</v>
      </c>
      <c r="F13" s="334">
        <v>33000</v>
      </c>
      <c r="G13" s="42" t="s">
        <v>233</v>
      </c>
      <c r="I13" s="16"/>
    </row>
    <row r="14" spans="1:14" ht="9.9499999999999993" customHeight="1" x14ac:dyDescent="0.2">
      <c r="A14" s="100"/>
      <c r="B14" s="331"/>
      <c r="C14" s="339"/>
      <c r="D14" s="330"/>
      <c r="E14" s="333"/>
      <c r="F14" s="333">
        <f>SUM(F13:F13)</f>
        <v>33000</v>
      </c>
      <c r="G14" s="66"/>
      <c r="I14" s="16"/>
    </row>
    <row r="15" spans="1:14" ht="18" customHeight="1" x14ac:dyDescent="0.2">
      <c r="A15" s="41" t="s">
        <v>267</v>
      </c>
      <c r="B15" s="338" t="s">
        <v>74</v>
      </c>
      <c r="C15" s="340">
        <v>46144</v>
      </c>
      <c r="D15" s="334" t="s">
        <v>135</v>
      </c>
      <c r="E15" s="334" t="s">
        <v>39</v>
      </c>
      <c r="F15" s="334">
        <v>22122</v>
      </c>
      <c r="G15" s="42" t="s">
        <v>120</v>
      </c>
      <c r="I15" s="16"/>
    </row>
    <row r="16" spans="1:14" ht="9.9499999999999993" customHeight="1" x14ac:dyDescent="0.2">
      <c r="A16" s="100"/>
      <c r="B16" s="331"/>
      <c r="C16" s="339"/>
      <c r="D16" s="330"/>
      <c r="E16" s="333"/>
      <c r="F16" s="333">
        <f>SUM(F15:F15)</f>
        <v>22122</v>
      </c>
      <c r="G16" s="66"/>
    </row>
    <row r="17" spans="1:9" ht="18" customHeight="1" x14ac:dyDescent="0.2">
      <c r="A17" s="54" t="s">
        <v>235</v>
      </c>
      <c r="B17" s="335" t="s">
        <v>72</v>
      </c>
      <c r="C17" s="341">
        <v>46147</v>
      </c>
      <c r="D17" s="334" t="s">
        <v>128</v>
      </c>
      <c r="E17" s="55" t="s">
        <v>89</v>
      </c>
      <c r="F17" s="55">
        <v>27253</v>
      </c>
      <c r="G17" s="56" t="s">
        <v>137</v>
      </c>
    </row>
    <row r="18" spans="1:9" ht="9.9499999999999993" customHeight="1" x14ac:dyDescent="0.2">
      <c r="A18" s="100"/>
      <c r="B18" s="331"/>
      <c r="C18" s="339"/>
      <c r="D18" s="330"/>
      <c r="E18" s="333"/>
      <c r="F18" s="333">
        <f>SUM(F17:F17)</f>
        <v>27253</v>
      </c>
      <c r="G18" s="66"/>
    </row>
    <row r="19" spans="1:9" ht="18" customHeight="1" x14ac:dyDescent="0.2">
      <c r="A19" s="41" t="s">
        <v>236</v>
      </c>
      <c r="B19" s="338" t="s">
        <v>74</v>
      </c>
      <c r="C19" s="340">
        <v>46148</v>
      </c>
      <c r="D19" s="334" t="s">
        <v>135</v>
      </c>
      <c r="E19" s="334" t="s">
        <v>0</v>
      </c>
      <c r="F19" s="334">
        <v>20250</v>
      </c>
      <c r="G19" s="42" t="s">
        <v>139</v>
      </c>
    </row>
    <row r="20" spans="1:9" ht="9.9499999999999993" customHeight="1" x14ac:dyDescent="0.2">
      <c r="A20" s="100"/>
      <c r="B20" s="331"/>
      <c r="C20" s="339"/>
      <c r="D20" s="330"/>
      <c r="E20" s="333"/>
      <c r="F20" s="333">
        <f>SUM(F19:F19)</f>
        <v>20250</v>
      </c>
      <c r="G20" s="66"/>
      <c r="I20" s="55"/>
    </row>
    <row r="21" spans="1:9" ht="18" customHeight="1" x14ac:dyDescent="0.2">
      <c r="A21" s="54" t="s">
        <v>237</v>
      </c>
      <c r="B21" s="335" t="s">
        <v>125</v>
      </c>
      <c r="C21" s="341">
        <v>46148</v>
      </c>
      <c r="D21" s="334" t="s">
        <v>114</v>
      </c>
      <c r="E21" s="55" t="s">
        <v>45</v>
      </c>
      <c r="F21" s="55">
        <v>1000</v>
      </c>
      <c r="G21" s="56" t="s">
        <v>134</v>
      </c>
    </row>
    <row r="22" spans="1:9" ht="18" customHeight="1" x14ac:dyDescent="0.2">
      <c r="A22" s="54"/>
      <c r="B22" s="335"/>
      <c r="C22" s="341"/>
      <c r="D22" s="334" t="s">
        <v>128</v>
      </c>
      <c r="E22" s="55" t="s">
        <v>45</v>
      </c>
      <c r="F22" s="55">
        <v>6500</v>
      </c>
      <c r="G22" s="56" t="s">
        <v>134</v>
      </c>
    </row>
    <row r="23" spans="1:9" ht="18" customHeight="1" x14ac:dyDescent="0.2">
      <c r="A23" s="54"/>
      <c r="B23" s="335"/>
      <c r="C23" s="341"/>
      <c r="D23" s="334" t="s">
        <v>268</v>
      </c>
      <c r="E23" s="55" t="s">
        <v>45</v>
      </c>
      <c r="F23" s="55">
        <v>2500</v>
      </c>
      <c r="G23" s="56" t="s">
        <v>134</v>
      </c>
    </row>
    <row r="24" spans="1:9" ht="9.9499999999999993" customHeight="1" x14ac:dyDescent="0.2">
      <c r="A24" s="100"/>
      <c r="B24" s="331"/>
      <c r="C24" s="339"/>
      <c r="D24" s="330"/>
      <c r="E24" s="333"/>
      <c r="F24" s="333">
        <f>SUM(F21:F23)</f>
        <v>10000</v>
      </c>
      <c r="G24" s="66"/>
    </row>
    <row r="25" spans="1:9" ht="18" customHeight="1" x14ac:dyDescent="0.2">
      <c r="A25" s="41" t="s">
        <v>238</v>
      </c>
      <c r="B25" s="338" t="s">
        <v>180</v>
      </c>
      <c r="C25" s="340">
        <v>46154</v>
      </c>
      <c r="D25" s="334" t="s">
        <v>269</v>
      </c>
      <c r="E25" s="334" t="s">
        <v>85</v>
      </c>
      <c r="F25" s="334">
        <v>1000</v>
      </c>
      <c r="G25" s="42" t="s">
        <v>60</v>
      </c>
    </row>
    <row r="26" spans="1:9" ht="18" customHeight="1" x14ac:dyDescent="0.2">
      <c r="A26" s="41"/>
      <c r="B26" s="338"/>
      <c r="C26" s="340"/>
      <c r="D26" s="334" t="s">
        <v>270</v>
      </c>
      <c r="E26" s="334" t="s">
        <v>85</v>
      </c>
      <c r="F26" s="334">
        <v>1102</v>
      </c>
      <c r="G26" s="42" t="s">
        <v>60</v>
      </c>
    </row>
    <row r="27" spans="1:9" ht="18" customHeight="1" x14ac:dyDescent="0.2">
      <c r="A27" s="41"/>
      <c r="B27" s="338"/>
      <c r="C27" s="340"/>
      <c r="D27" s="334" t="s">
        <v>127</v>
      </c>
      <c r="E27" s="334" t="s">
        <v>85</v>
      </c>
      <c r="F27" s="334">
        <v>1661</v>
      </c>
      <c r="G27" s="42" t="s">
        <v>60</v>
      </c>
    </row>
    <row r="28" spans="1:9" ht="18" customHeight="1" x14ac:dyDescent="0.2">
      <c r="A28" s="41"/>
      <c r="B28" s="338"/>
      <c r="C28" s="340"/>
      <c r="D28" s="334" t="s">
        <v>203</v>
      </c>
      <c r="E28" s="334" t="s">
        <v>85</v>
      </c>
      <c r="F28" s="334">
        <v>3500</v>
      </c>
      <c r="G28" s="42" t="s">
        <v>60</v>
      </c>
    </row>
    <row r="29" spans="1:9" ht="18" customHeight="1" x14ac:dyDescent="0.2">
      <c r="A29" s="41"/>
      <c r="B29" s="338"/>
      <c r="C29" s="340"/>
      <c r="D29" s="334" t="s">
        <v>201</v>
      </c>
      <c r="E29" s="334" t="s">
        <v>85</v>
      </c>
      <c r="F29" s="334">
        <v>1101</v>
      </c>
      <c r="G29" s="42" t="s">
        <v>60</v>
      </c>
    </row>
    <row r="30" spans="1:9" ht="9.9499999999999993" customHeight="1" x14ac:dyDescent="0.2">
      <c r="A30" s="100"/>
      <c r="B30" s="331"/>
      <c r="C30" s="339"/>
      <c r="D30" s="330"/>
      <c r="E30" s="333"/>
      <c r="F30" s="333">
        <f>SUM(F25:F29)</f>
        <v>8364</v>
      </c>
      <c r="G30" s="66"/>
    </row>
    <row r="31" spans="1:9" ht="18" customHeight="1" x14ac:dyDescent="0.2">
      <c r="A31" s="41" t="s">
        <v>239</v>
      </c>
      <c r="B31" s="338" t="s">
        <v>186</v>
      </c>
      <c r="C31" s="340">
        <v>46155</v>
      </c>
      <c r="D31" s="334" t="s">
        <v>114</v>
      </c>
      <c r="E31" s="334" t="s">
        <v>85</v>
      </c>
      <c r="F31" s="334">
        <v>5632</v>
      </c>
      <c r="G31" s="42" t="s">
        <v>60</v>
      </c>
    </row>
    <row r="32" spans="1:9" ht="18" customHeight="1" x14ac:dyDescent="0.2">
      <c r="A32" s="41"/>
      <c r="B32" s="338"/>
      <c r="C32" s="340"/>
      <c r="D32" s="334" t="s">
        <v>114</v>
      </c>
      <c r="E32" s="334" t="s">
        <v>86</v>
      </c>
      <c r="F32" s="334">
        <v>2001</v>
      </c>
      <c r="G32" s="42" t="s">
        <v>60</v>
      </c>
    </row>
    <row r="33" spans="1:7" ht="18" customHeight="1" x14ac:dyDescent="0.2">
      <c r="A33" s="41"/>
      <c r="B33" s="338"/>
      <c r="C33" s="340"/>
      <c r="D33" s="334" t="s">
        <v>128</v>
      </c>
      <c r="E33" s="334" t="s">
        <v>85</v>
      </c>
      <c r="F33" s="334">
        <v>2750</v>
      </c>
      <c r="G33" s="42" t="s">
        <v>60</v>
      </c>
    </row>
    <row r="34" spans="1:7" ht="9.9499999999999993" customHeight="1" x14ac:dyDescent="0.2">
      <c r="A34" s="65"/>
      <c r="B34" s="331"/>
      <c r="C34" s="342"/>
      <c r="D34" s="330"/>
      <c r="E34" s="333"/>
      <c r="F34" s="333">
        <f>SUM(F31:F33)</f>
        <v>10383</v>
      </c>
      <c r="G34" s="66"/>
    </row>
    <row r="35" spans="1:7" ht="18" customHeight="1" x14ac:dyDescent="0.2">
      <c r="A35" s="41" t="s">
        <v>271</v>
      </c>
      <c r="B35" s="338" t="s">
        <v>72</v>
      </c>
      <c r="C35" s="340">
        <v>46154</v>
      </c>
      <c r="D35" s="334" t="s">
        <v>128</v>
      </c>
      <c r="E35" s="334" t="s">
        <v>0</v>
      </c>
      <c r="F35" s="334">
        <v>23646</v>
      </c>
      <c r="G35" s="42" t="s">
        <v>115</v>
      </c>
    </row>
    <row r="36" spans="1:7" ht="9.9499999999999993" customHeight="1" x14ac:dyDescent="0.2">
      <c r="A36" s="100"/>
      <c r="B36" s="331"/>
      <c r="C36" s="339"/>
      <c r="D36" s="330"/>
      <c r="E36" s="333"/>
      <c r="F36" s="333">
        <f>SUM(F35:F35)</f>
        <v>23646</v>
      </c>
      <c r="G36" s="66"/>
    </row>
    <row r="37" spans="1:7" ht="18" customHeight="1" x14ac:dyDescent="0.2">
      <c r="A37" s="62" t="s">
        <v>241</v>
      </c>
      <c r="B37" s="343" t="s">
        <v>74</v>
      </c>
      <c r="C37" s="344">
        <v>46158</v>
      </c>
      <c r="D37" s="334" t="s">
        <v>272</v>
      </c>
      <c r="E37" s="345" t="s">
        <v>199</v>
      </c>
      <c r="F37" s="345">
        <v>32076</v>
      </c>
      <c r="G37" s="63" t="s">
        <v>141</v>
      </c>
    </row>
    <row r="38" spans="1:7" ht="9.9499999999999993" customHeight="1" x14ac:dyDescent="0.2">
      <c r="A38" s="100"/>
      <c r="B38" s="333"/>
      <c r="C38" s="346"/>
      <c r="D38" s="330"/>
      <c r="E38" s="333"/>
      <c r="F38" s="333">
        <f>SUM(F37:F37)</f>
        <v>32076</v>
      </c>
      <c r="G38" s="104"/>
    </row>
    <row r="39" spans="1:7" ht="18" customHeight="1" x14ac:dyDescent="0.2">
      <c r="A39" s="54" t="s">
        <v>242</v>
      </c>
      <c r="B39" s="335" t="s">
        <v>73</v>
      </c>
      <c r="C39" s="341">
        <v>46158</v>
      </c>
      <c r="D39" s="55" t="s">
        <v>269</v>
      </c>
      <c r="E39" s="55" t="s">
        <v>199</v>
      </c>
      <c r="F39" s="55">
        <v>42078</v>
      </c>
      <c r="G39" s="56" t="s">
        <v>200</v>
      </c>
    </row>
    <row r="40" spans="1:7" ht="9.9499999999999993" customHeight="1" x14ac:dyDescent="0.2">
      <c r="A40" s="100"/>
      <c r="B40" s="333"/>
      <c r="C40" s="333"/>
      <c r="D40" s="333"/>
      <c r="E40" s="333"/>
      <c r="F40" s="333">
        <f>SUM(F39:F39)</f>
        <v>42078</v>
      </c>
      <c r="G40" s="104"/>
    </row>
    <row r="41" spans="1:7" ht="18" customHeight="1" x14ac:dyDescent="0.2">
      <c r="A41" s="41" t="s">
        <v>243</v>
      </c>
      <c r="B41" s="338" t="s">
        <v>125</v>
      </c>
      <c r="C41" s="340">
        <v>46159</v>
      </c>
      <c r="D41" s="334" t="s">
        <v>128</v>
      </c>
      <c r="E41" s="334" t="s">
        <v>45</v>
      </c>
      <c r="F41" s="334">
        <v>9500</v>
      </c>
      <c r="G41" s="42" t="s">
        <v>244</v>
      </c>
    </row>
    <row r="42" spans="1:7" ht="9.9499999999999993" customHeight="1" x14ac:dyDescent="0.2">
      <c r="A42" s="100"/>
      <c r="B42" s="331"/>
      <c r="C42" s="339"/>
      <c r="D42" s="330"/>
      <c r="E42" s="333"/>
      <c r="F42" s="333">
        <f>SUM(F41:F41)</f>
        <v>9500</v>
      </c>
      <c r="G42" s="66"/>
    </row>
    <row r="43" spans="1:7" ht="18" customHeight="1" x14ac:dyDescent="0.2">
      <c r="A43" s="41" t="s">
        <v>245</v>
      </c>
      <c r="B43" s="338" t="s">
        <v>72</v>
      </c>
      <c r="C43" s="340">
        <v>46158</v>
      </c>
      <c r="D43" s="55" t="s">
        <v>128</v>
      </c>
      <c r="E43" s="334" t="s">
        <v>39</v>
      </c>
      <c r="F43" s="334">
        <v>17681</v>
      </c>
      <c r="G43" s="42" t="s">
        <v>120</v>
      </c>
    </row>
    <row r="44" spans="1:7" ht="9.9499999999999993" customHeight="1" x14ac:dyDescent="0.2">
      <c r="A44" s="100"/>
      <c r="B44" s="331"/>
      <c r="C44" s="339"/>
      <c r="D44" s="330"/>
      <c r="E44" s="333"/>
      <c r="F44" s="333">
        <f>SUM(F43:F43)</f>
        <v>17681</v>
      </c>
      <c r="G44" s="66"/>
    </row>
    <row r="45" spans="1:7" ht="18" customHeight="1" x14ac:dyDescent="0.2">
      <c r="A45" s="54" t="s">
        <v>246</v>
      </c>
      <c r="B45" s="335" t="s">
        <v>74</v>
      </c>
      <c r="C45" s="341">
        <v>46162</v>
      </c>
      <c r="D45" s="334" t="s">
        <v>114</v>
      </c>
      <c r="E45" s="55" t="s">
        <v>88</v>
      </c>
      <c r="F45" s="55">
        <v>1502</v>
      </c>
      <c r="G45" s="56" t="s">
        <v>60</v>
      </c>
    </row>
    <row r="46" spans="1:7" ht="18" customHeight="1" x14ac:dyDescent="0.2">
      <c r="A46" s="54"/>
      <c r="B46" s="335"/>
      <c r="C46" s="341"/>
      <c r="D46" s="334" t="s">
        <v>128</v>
      </c>
      <c r="E46" s="55" t="s">
        <v>88</v>
      </c>
      <c r="F46" s="55">
        <v>2455</v>
      </c>
      <c r="G46" s="56" t="s">
        <v>60</v>
      </c>
    </row>
    <row r="47" spans="1:7" ht="9.9499999999999993" customHeight="1" x14ac:dyDescent="0.2">
      <c r="A47" s="100"/>
      <c r="B47" s="331"/>
      <c r="C47" s="339"/>
      <c r="D47" s="330"/>
      <c r="E47" s="333"/>
      <c r="F47" s="333">
        <f>SUM(F45:F46)</f>
        <v>3957</v>
      </c>
      <c r="G47" s="66"/>
    </row>
    <row r="48" spans="1:7" ht="18" customHeight="1" x14ac:dyDescent="0.2">
      <c r="A48" s="41" t="s">
        <v>247</v>
      </c>
      <c r="B48" s="338" t="s">
        <v>73</v>
      </c>
      <c r="C48" s="340">
        <v>46162</v>
      </c>
      <c r="D48" s="334" t="s">
        <v>114</v>
      </c>
      <c r="E48" s="334" t="s">
        <v>7</v>
      </c>
      <c r="F48" s="334">
        <v>10152</v>
      </c>
      <c r="G48" s="42" t="s">
        <v>61</v>
      </c>
    </row>
    <row r="49" spans="1:7" ht="18" customHeight="1" x14ac:dyDescent="0.2">
      <c r="A49" s="41"/>
      <c r="B49" s="338"/>
      <c r="C49" s="340"/>
      <c r="D49" s="334" t="s">
        <v>273</v>
      </c>
      <c r="E49" s="334" t="s">
        <v>7</v>
      </c>
      <c r="F49" s="334">
        <v>10000</v>
      </c>
      <c r="G49" s="42" t="s">
        <v>61</v>
      </c>
    </row>
    <row r="50" spans="1:7" ht="9.9499999999999993" customHeight="1" x14ac:dyDescent="0.2">
      <c r="A50" s="100"/>
      <c r="B50" s="331"/>
      <c r="C50" s="339"/>
      <c r="D50" s="330"/>
      <c r="E50" s="333"/>
      <c r="F50" s="333">
        <f>SUM(F48:F49)</f>
        <v>20152</v>
      </c>
      <c r="G50" s="66"/>
    </row>
    <row r="51" spans="1:7" ht="18" customHeight="1" x14ac:dyDescent="0.2">
      <c r="A51" s="54" t="s">
        <v>248</v>
      </c>
      <c r="B51" s="335" t="s">
        <v>72</v>
      </c>
      <c r="C51" s="341">
        <v>46163</v>
      </c>
      <c r="D51" s="334" t="s">
        <v>127</v>
      </c>
      <c r="E51" s="55" t="s">
        <v>39</v>
      </c>
      <c r="F51" s="55">
        <v>19480</v>
      </c>
      <c r="G51" s="56" t="s">
        <v>144</v>
      </c>
    </row>
    <row r="52" spans="1:7" ht="9.9499999999999993" customHeight="1" x14ac:dyDescent="0.2">
      <c r="A52" s="100"/>
      <c r="B52" s="331"/>
      <c r="C52" s="339"/>
      <c r="D52" s="330"/>
      <c r="E52" s="333"/>
      <c r="F52" s="333">
        <f>SUM(F51:F51)</f>
        <v>19480</v>
      </c>
      <c r="G52" s="66"/>
    </row>
    <row r="53" spans="1:7" ht="18" customHeight="1" x14ac:dyDescent="0.2">
      <c r="A53" s="41" t="s">
        <v>249</v>
      </c>
      <c r="B53" s="338" t="s">
        <v>74</v>
      </c>
      <c r="C53" s="340">
        <v>46165</v>
      </c>
      <c r="D53" s="334" t="s">
        <v>135</v>
      </c>
      <c r="E53" s="334" t="s">
        <v>39</v>
      </c>
      <c r="F53" s="334">
        <v>17085</v>
      </c>
      <c r="G53" s="42" t="s">
        <v>137</v>
      </c>
    </row>
    <row r="54" spans="1:7" ht="9.9499999999999993" customHeight="1" x14ac:dyDescent="0.2">
      <c r="A54" s="100"/>
      <c r="B54" s="331"/>
      <c r="C54" s="339"/>
      <c r="D54" s="330"/>
      <c r="E54" s="333"/>
      <c r="F54" s="333">
        <f>SUM(F53:F53)</f>
        <v>17085</v>
      </c>
      <c r="G54" s="66"/>
    </row>
    <row r="55" spans="1:7" ht="18" customHeight="1" x14ac:dyDescent="0.2">
      <c r="A55" s="41" t="s">
        <v>250</v>
      </c>
      <c r="B55" s="338" t="s">
        <v>73</v>
      </c>
      <c r="C55" s="340">
        <v>46166</v>
      </c>
      <c r="D55" s="334" t="s">
        <v>114</v>
      </c>
      <c r="E55" s="334" t="s">
        <v>89</v>
      </c>
      <c r="F55" s="334">
        <v>48380</v>
      </c>
      <c r="G55" s="42" t="s">
        <v>122</v>
      </c>
    </row>
    <row r="56" spans="1:7" ht="9.9499999999999993" customHeight="1" x14ac:dyDescent="0.2">
      <c r="A56" s="100"/>
      <c r="B56" s="331"/>
      <c r="C56" s="339"/>
      <c r="D56" s="330"/>
      <c r="E56" s="333"/>
      <c r="F56" s="333">
        <f>SUM(F55:F55)</f>
        <v>48380</v>
      </c>
      <c r="G56" s="66"/>
    </row>
    <row r="57" spans="1:7" ht="18" customHeight="1" x14ac:dyDescent="0.2">
      <c r="A57" s="54" t="s">
        <v>251</v>
      </c>
      <c r="B57" s="335" t="s">
        <v>74</v>
      </c>
      <c r="C57" s="341">
        <v>46166</v>
      </c>
      <c r="D57" s="334" t="s">
        <v>179</v>
      </c>
      <c r="E57" s="55" t="s">
        <v>38</v>
      </c>
      <c r="F57" s="55">
        <v>19350</v>
      </c>
      <c r="G57" s="56" t="s">
        <v>122</v>
      </c>
    </row>
    <row r="58" spans="1:7" ht="9.9499999999999993" customHeight="1" x14ac:dyDescent="0.2">
      <c r="A58" s="100"/>
      <c r="B58" s="331"/>
      <c r="C58" s="339"/>
      <c r="D58" s="330"/>
      <c r="E58" s="333"/>
      <c r="F58" s="333">
        <f>SUM(F57:F57)</f>
        <v>19350</v>
      </c>
      <c r="G58" s="66"/>
    </row>
    <row r="59" spans="1:7" ht="18" customHeight="1" x14ac:dyDescent="0.2">
      <c r="A59" s="41" t="s">
        <v>252</v>
      </c>
      <c r="B59" s="338" t="s">
        <v>72</v>
      </c>
      <c r="C59" s="340">
        <v>46167</v>
      </c>
      <c r="D59" s="334" t="s">
        <v>128</v>
      </c>
      <c r="E59" s="334" t="s">
        <v>98</v>
      </c>
      <c r="F59" s="334">
        <v>18859</v>
      </c>
      <c r="G59" s="42" t="s">
        <v>253</v>
      </c>
    </row>
    <row r="60" spans="1:7" ht="9.9499999999999993" customHeight="1" x14ac:dyDescent="0.2">
      <c r="A60" s="100"/>
      <c r="B60" s="331"/>
      <c r="C60" s="339"/>
      <c r="D60" s="330"/>
      <c r="E60" s="333"/>
      <c r="F60" s="333">
        <f>SUM(F59:F59)</f>
        <v>18859</v>
      </c>
      <c r="G60" s="66"/>
    </row>
    <row r="61" spans="1:7" ht="18" customHeight="1" x14ac:dyDescent="0.2">
      <c r="A61" s="54" t="s">
        <v>254</v>
      </c>
      <c r="B61" s="335" t="s">
        <v>74</v>
      </c>
      <c r="C61" s="341">
        <v>46167</v>
      </c>
      <c r="D61" s="334" t="s">
        <v>269</v>
      </c>
      <c r="E61" s="55" t="s">
        <v>38</v>
      </c>
      <c r="F61" s="55">
        <v>19906</v>
      </c>
      <c r="G61" s="56" t="s">
        <v>122</v>
      </c>
    </row>
    <row r="62" spans="1:7" ht="9.9499999999999993" customHeight="1" x14ac:dyDescent="0.2">
      <c r="A62" s="100"/>
      <c r="B62" s="331"/>
      <c r="C62" s="339"/>
      <c r="D62" s="330"/>
      <c r="E62" s="333"/>
      <c r="F62" s="333">
        <f>SUM(F61:F61)</f>
        <v>19906</v>
      </c>
      <c r="G62" s="66"/>
    </row>
    <row r="63" spans="1:7" ht="18" customHeight="1" x14ac:dyDescent="0.2">
      <c r="A63" s="41" t="s">
        <v>255</v>
      </c>
      <c r="B63" s="338" t="s">
        <v>72</v>
      </c>
      <c r="C63" s="340">
        <v>46168</v>
      </c>
      <c r="D63" s="334" t="s">
        <v>274</v>
      </c>
      <c r="E63" s="334" t="s">
        <v>7</v>
      </c>
      <c r="F63" s="334">
        <v>11997</v>
      </c>
      <c r="G63" s="42" t="s">
        <v>143</v>
      </c>
    </row>
    <row r="64" spans="1:7" ht="9.9499999999999993" customHeight="1" x14ac:dyDescent="0.2">
      <c r="A64" s="100"/>
      <c r="B64" s="331"/>
      <c r="C64" s="339"/>
      <c r="D64" s="330"/>
      <c r="E64" s="333"/>
      <c r="F64" s="333">
        <f>SUM(F63:F63)</f>
        <v>11997</v>
      </c>
      <c r="G64" s="66"/>
    </row>
    <row r="65" spans="1:7" ht="18" customHeight="1" x14ac:dyDescent="0.2">
      <c r="A65" s="41" t="s">
        <v>256</v>
      </c>
      <c r="B65" s="338" t="s">
        <v>74</v>
      </c>
      <c r="C65" s="340">
        <v>46168</v>
      </c>
      <c r="D65" s="334" t="s">
        <v>179</v>
      </c>
      <c r="E65" s="334" t="s">
        <v>38</v>
      </c>
      <c r="F65" s="334">
        <v>20770</v>
      </c>
      <c r="G65" s="42" t="s">
        <v>122</v>
      </c>
    </row>
    <row r="66" spans="1:7" ht="9.9499999999999993" customHeight="1" x14ac:dyDescent="0.2">
      <c r="A66" s="65"/>
      <c r="B66" s="331"/>
      <c r="C66" s="342"/>
      <c r="D66" s="330"/>
      <c r="E66" s="333"/>
      <c r="F66" s="333">
        <f>SUM(F65:F65)</f>
        <v>20770</v>
      </c>
      <c r="G66" s="66"/>
    </row>
    <row r="67" spans="1:7" ht="18" customHeight="1" x14ac:dyDescent="0.2">
      <c r="A67" s="41" t="s">
        <v>257</v>
      </c>
      <c r="B67" s="338" t="s">
        <v>72</v>
      </c>
      <c r="C67" s="340">
        <v>46169</v>
      </c>
      <c r="D67" s="334" t="s">
        <v>128</v>
      </c>
      <c r="E67" s="334" t="s">
        <v>133</v>
      </c>
      <c r="F67" s="334">
        <v>5333</v>
      </c>
      <c r="G67" s="42" t="s">
        <v>141</v>
      </c>
    </row>
    <row r="68" spans="1:7" ht="9.9499999999999993" customHeight="1" x14ac:dyDescent="0.2">
      <c r="A68" s="100"/>
      <c r="B68" s="331"/>
      <c r="C68" s="339"/>
      <c r="D68" s="330"/>
      <c r="E68" s="333"/>
      <c r="F68" s="333">
        <f>SUM(F67:F67)</f>
        <v>5333</v>
      </c>
      <c r="G68" s="66"/>
    </row>
    <row r="69" spans="1:7" ht="18" customHeight="1" x14ac:dyDescent="0.2">
      <c r="A69" s="62" t="s">
        <v>259</v>
      </c>
      <c r="B69" s="343" t="s">
        <v>125</v>
      </c>
      <c r="C69" s="344">
        <v>46169</v>
      </c>
      <c r="D69" s="334" t="s">
        <v>114</v>
      </c>
      <c r="E69" s="345" t="s">
        <v>45</v>
      </c>
      <c r="F69" s="345">
        <v>600</v>
      </c>
      <c r="G69" s="63" t="s">
        <v>61</v>
      </c>
    </row>
    <row r="70" spans="1:7" ht="18" customHeight="1" x14ac:dyDescent="0.2">
      <c r="A70" s="62"/>
      <c r="B70" s="343"/>
      <c r="C70" s="344"/>
      <c r="D70" s="334" t="s">
        <v>128</v>
      </c>
      <c r="E70" s="345" t="s">
        <v>45</v>
      </c>
      <c r="F70" s="345">
        <v>1900</v>
      </c>
      <c r="G70" s="63" t="s">
        <v>61</v>
      </c>
    </row>
    <row r="71" spans="1:7" ht="18" customHeight="1" x14ac:dyDescent="0.2">
      <c r="A71" s="62"/>
      <c r="B71" s="343"/>
      <c r="C71" s="344"/>
      <c r="D71" s="334" t="s">
        <v>268</v>
      </c>
      <c r="E71" s="345" t="s">
        <v>45</v>
      </c>
      <c r="F71" s="345">
        <v>1000</v>
      </c>
      <c r="G71" s="63" t="s">
        <v>61</v>
      </c>
    </row>
    <row r="72" spans="1:7" ht="9.9499999999999993" customHeight="1" x14ac:dyDescent="0.2">
      <c r="A72" s="100"/>
      <c r="B72" s="333"/>
      <c r="C72" s="346"/>
      <c r="D72" s="330"/>
      <c r="E72" s="333"/>
      <c r="F72" s="333">
        <f>SUM(F69:F71)</f>
        <v>3500</v>
      </c>
      <c r="G72" s="104"/>
    </row>
    <row r="73" spans="1:7" ht="18" customHeight="1" x14ac:dyDescent="0.2">
      <c r="A73" s="54" t="s">
        <v>260</v>
      </c>
      <c r="B73" s="335" t="s">
        <v>180</v>
      </c>
      <c r="C73" s="341">
        <v>46170</v>
      </c>
      <c r="D73" s="55" t="s">
        <v>195</v>
      </c>
      <c r="E73" s="55" t="s">
        <v>193</v>
      </c>
      <c r="F73" s="55">
        <v>259</v>
      </c>
      <c r="G73" s="56" t="s">
        <v>60</v>
      </c>
    </row>
    <row r="74" spans="1:7" ht="18" customHeight="1" x14ac:dyDescent="0.2">
      <c r="A74" s="54"/>
      <c r="B74" s="335"/>
      <c r="C74" s="341"/>
      <c r="D74" s="55" t="s">
        <v>195</v>
      </c>
      <c r="E74" s="55" t="s">
        <v>194</v>
      </c>
      <c r="F74" s="55">
        <v>438</v>
      </c>
      <c r="G74" s="56" t="s">
        <v>60</v>
      </c>
    </row>
    <row r="75" spans="1:7" ht="9.9499999999999993" customHeight="1" x14ac:dyDescent="0.2">
      <c r="A75" s="100"/>
      <c r="B75" s="333"/>
      <c r="C75" s="333"/>
      <c r="D75" s="333"/>
      <c r="E75" s="333"/>
      <c r="F75" s="333">
        <f>SUM(F73:F74)</f>
        <v>697</v>
      </c>
      <c r="G75" s="104"/>
    </row>
    <row r="76" spans="1:7" ht="18" customHeight="1" x14ac:dyDescent="0.2">
      <c r="A76" s="41" t="s">
        <v>261</v>
      </c>
      <c r="B76" s="338" t="s">
        <v>74</v>
      </c>
      <c r="C76" s="340">
        <v>46170</v>
      </c>
      <c r="D76" s="334" t="s">
        <v>135</v>
      </c>
      <c r="E76" s="334" t="s">
        <v>0</v>
      </c>
      <c r="F76" s="334">
        <v>19157</v>
      </c>
      <c r="G76" s="42" t="s">
        <v>139</v>
      </c>
    </row>
    <row r="77" spans="1:7" ht="9.9499999999999993" customHeight="1" x14ac:dyDescent="0.2">
      <c r="A77" s="100"/>
      <c r="B77" s="331"/>
      <c r="C77" s="339"/>
      <c r="D77" s="330"/>
      <c r="E77" s="333"/>
      <c r="F77" s="333">
        <f>SUM(F76:F76)</f>
        <v>19157</v>
      </c>
      <c r="G77" s="66"/>
    </row>
    <row r="78" spans="1:7" ht="15" customHeight="1" x14ac:dyDescent="0.2">
      <c r="A78" s="41" t="s">
        <v>262</v>
      </c>
      <c r="B78" s="338" t="s">
        <v>72</v>
      </c>
      <c r="C78" s="340">
        <v>46139</v>
      </c>
      <c r="D78" s="55" t="s">
        <v>127</v>
      </c>
      <c r="E78" s="334" t="s">
        <v>38</v>
      </c>
      <c r="F78" s="334">
        <v>10904</v>
      </c>
      <c r="G78" s="42" t="s">
        <v>122</v>
      </c>
    </row>
    <row r="79" spans="1:7" ht="15" customHeight="1" x14ac:dyDescent="0.2">
      <c r="A79" s="41"/>
      <c r="B79" s="338"/>
      <c r="C79" s="340"/>
      <c r="D79" s="55" t="s">
        <v>198</v>
      </c>
      <c r="E79" s="334" t="s">
        <v>38</v>
      </c>
      <c r="F79" s="334">
        <v>8250</v>
      </c>
      <c r="G79" s="42" t="s">
        <v>122</v>
      </c>
    </row>
    <row r="80" spans="1:7" ht="15" customHeight="1" x14ac:dyDescent="0.2">
      <c r="A80" s="41"/>
      <c r="B80" s="338"/>
      <c r="C80" s="340"/>
      <c r="D80" s="55" t="s">
        <v>201</v>
      </c>
      <c r="E80" s="334" t="s">
        <v>38</v>
      </c>
      <c r="F80" s="334">
        <v>2000</v>
      </c>
      <c r="G80" s="42" t="s">
        <v>122</v>
      </c>
    </row>
    <row r="81" spans="1:7" ht="9.9499999999999993" customHeight="1" x14ac:dyDescent="0.2">
      <c r="A81" s="100"/>
      <c r="B81" s="331"/>
      <c r="C81" s="339"/>
      <c r="D81" s="330"/>
      <c r="E81" s="333"/>
      <c r="F81" s="333">
        <f>SUM(F78:F80)</f>
        <v>21154</v>
      </c>
      <c r="G81" s="66"/>
    </row>
    <row r="82" spans="1:7" ht="18" customHeight="1" x14ac:dyDescent="0.2">
      <c r="A82" s="54" t="s">
        <v>263</v>
      </c>
      <c r="B82" s="335" t="s">
        <v>73</v>
      </c>
      <c r="C82" s="341">
        <v>46172</v>
      </c>
      <c r="D82" s="334" t="s">
        <v>275</v>
      </c>
      <c r="E82" s="55" t="s">
        <v>199</v>
      </c>
      <c r="F82" s="55">
        <v>20760</v>
      </c>
      <c r="G82" s="56" t="s">
        <v>233</v>
      </c>
    </row>
    <row r="83" spans="1:7" ht="9.9499999999999993" customHeight="1" x14ac:dyDescent="0.2">
      <c r="A83" s="100"/>
      <c r="B83" s="331"/>
      <c r="C83" s="339"/>
      <c r="D83" s="330"/>
      <c r="E83" s="333"/>
      <c r="F83" s="333">
        <f>SUM(F82:F82)</f>
        <v>20760</v>
      </c>
      <c r="G83" s="66"/>
    </row>
    <row r="84" spans="1:7" ht="18" customHeight="1" x14ac:dyDescent="0.2">
      <c r="A84" s="41" t="s">
        <v>264</v>
      </c>
      <c r="B84" s="338" t="s">
        <v>74</v>
      </c>
      <c r="C84" s="340">
        <v>46172</v>
      </c>
      <c r="D84" s="334" t="s">
        <v>179</v>
      </c>
      <c r="E84" s="334" t="s">
        <v>38</v>
      </c>
      <c r="F84" s="334">
        <v>19750</v>
      </c>
      <c r="G84" s="42" t="s">
        <v>122</v>
      </c>
    </row>
    <row r="85" spans="1:7" ht="9.9499999999999993" customHeight="1" x14ac:dyDescent="0.2">
      <c r="A85" s="100"/>
      <c r="B85" s="331"/>
      <c r="C85" s="339"/>
      <c r="D85" s="330"/>
      <c r="E85" s="333"/>
      <c r="F85" s="333">
        <f>SUM(F84:F84)</f>
        <v>19750</v>
      </c>
      <c r="G85" s="66"/>
    </row>
    <row r="86" spans="1:7" ht="18" customHeight="1" x14ac:dyDescent="0.2">
      <c r="A86" s="54" t="s">
        <v>265</v>
      </c>
      <c r="B86" s="335" t="s">
        <v>72</v>
      </c>
      <c r="C86" s="341">
        <v>46172</v>
      </c>
      <c r="D86" s="334" t="s">
        <v>128</v>
      </c>
      <c r="E86" s="55" t="s">
        <v>38</v>
      </c>
      <c r="F86" s="55">
        <v>22185</v>
      </c>
      <c r="G86" s="56" t="s">
        <v>122</v>
      </c>
    </row>
    <row r="87" spans="1:7" ht="9.9499999999999993" customHeight="1" x14ac:dyDescent="0.2">
      <c r="A87" s="100"/>
      <c r="B87" s="331"/>
      <c r="C87" s="339"/>
      <c r="D87" s="330"/>
      <c r="E87" s="333"/>
      <c r="F87" s="333">
        <f>SUM(F86:F86)</f>
        <v>22185</v>
      </c>
      <c r="G87" s="66"/>
    </row>
    <row r="88" spans="1:7" ht="18" customHeight="1" x14ac:dyDescent="0.2">
      <c r="A88" s="41" t="s">
        <v>266</v>
      </c>
      <c r="B88" s="338" t="s">
        <v>73</v>
      </c>
      <c r="C88" s="340">
        <v>46173</v>
      </c>
      <c r="D88" s="334" t="s">
        <v>114</v>
      </c>
      <c r="E88" s="334" t="s">
        <v>0</v>
      </c>
      <c r="F88" s="334">
        <v>21677</v>
      </c>
      <c r="G88" s="42" t="s">
        <v>115</v>
      </c>
    </row>
    <row r="89" spans="1:7" ht="9.9499999999999993" customHeight="1" thickBot="1" x14ac:dyDescent="0.25">
      <c r="A89" s="157"/>
      <c r="B89" s="68"/>
      <c r="C89" s="155"/>
      <c r="D89" s="67"/>
      <c r="E89" s="98"/>
      <c r="F89" s="98">
        <f>SUM(F88:F88)</f>
        <v>21677</v>
      </c>
      <c r="G89" s="69"/>
    </row>
    <row r="90" spans="1:7" ht="18" customHeight="1" x14ac:dyDescent="0.2"/>
    <row r="91" spans="1:7" ht="18" customHeight="1" x14ac:dyDescent="0.2"/>
    <row r="92" spans="1:7" ht="9.9499999999999993" customHeight="1" x14ac:dyDescent="0.2"/>
    <row r="93" spans="1:7" ht="18" customHeight="1" x14ac:dyDescent="0.2"/>
    <row r="94" spans="1:7" ht="9.9499999999999993" customHeight="1" x14ac:dyDescent="0.2"/>
    <row r="95" spans="1:7" ht="18" customHeight="1" x14ac:dyDescent="0.2"/>
    <row r="96" spans="1:7" ht="18" customHeight="1" x14ac:dyDescent="0.2"/>
    <row r="97" ht="9.9499999999999993" customHeight="1" x14ac:dyDescent="0.2"/>
    <row r="98" ht="18" customHeight="1" x14ac:dyDescent="0.2"/>
    <row r="99" ht="18" customHeight="1" x14ac:dyDescent="0.2"/>
    <row r="100" ht="9.9499999999999993" customHeight="1" x14ac:dyDescent="0.2"/>
    <row r="101" ht="18" customHeight="1" x14ac:dyDescent="0.2"/>
    <row r="102" ht="18" customHeight="1" x14ac:dyDescent="0.2"/>
    <row r="103" ht="9.9499999999999993" customHeight="1" x14ac:dyDescent="0.2"/>
    <row r="104" ht="18" customHeight="1" x14ac:dyDescent="0.2"/>
    <row r="105" ht="18" customHeight="1" x14ac:dyDescent="0.2"/>
    <row r="106" ht="9.9499999999999993" customHeight="1" x14ac:dyDescent="0.2"/>
    <row r="107" ht="18" customHeight="1" x14ac:dyDescent="0.2"/>
    <row r="108" ht="18" customHeight="1" x14ac:dyDescent="0.2"/>
    <row r="109" ht="9.9499999999999993" customHeight="1" x14ac:dyDescent="0.2"/>
    <row r="110" ht="18" customHeight="1" x14ac:dyDescent="0.2"/>
    <row r="111" ht="18" customHeight="1" x14ac:dyDescent="0.2"/>
  </sheetData>
  <sheetProtection algorithmName="SHA-512" hashValue="Oj2wyJrrLOTJOaaJSNmm4Br+M1mnR5Y+FseufnCuSEYau66epbfyiXbtqrgj7Nq/9Edfn21rZ95/13Nx8Aqt7A==" saltValue="1Ww9NWi67dG4e925ESAHsg==" spinCount="100000" sheet="1" formatCells="0" formatColumns="0" formatRows="0" insertColumns="0" insertRows="0" insertHyperlinks="0" deleteColumns="0" deleteRows="0" sort="0" autoFilter="0" pivotTables="0"/>
  <mergeCells count="2">
    <mergeCell ref="A6:G6"/>
    <mergeCell ref="A8:G8"/>
  </mergeCells>
  <phoneticPr fontId="10" type="noConversion"/>
  <printOptions horizontalCentered="1"/>
  <pageMargins left="1.1811023622047245" right="1.1811023622047245" top="0.59055118110236227" bottom="0.19685039370078741" header="0.59055118110236227" footer="0"/>
  <pageSetup paperSize="9" scale="55" fitToHeight="2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Q32"/>
  <sheetViews>
    <sheetView showGridLines="0" zoomScale="150" zoomScaleNormal="150" workbookViewId="0"/>
  </sheetViews>
  <sheetFormatPr baseColWidth="10" defaultRowHeight="12.75" x14ac:dyDescent="0.2"/>
  <cols>
    <col min="1" max="1" width="5.7109375" customWidth="1"/>
    <col min="2" max="2" width="4.140625" hidden="1" customWidth="1"/>
    <col min="3" max="3" width="13.42578125" customWidth="1"/>
    <col min="4" max="4" width="7.140625" customWidth="1"/>
    <col min="5" max="6" width="7" customWidth="1"/>
    <col min="7" max="8" width="9.140625" customWidth="1"/>
    <col min="9" max="9" width="8.42578125" customWidth="1"/>
    <col min="10" max="10" width="9.140625" customWidth="1"/>
    <col min="11" max="12" width="8.7109375" customWidth="1"/>
    <col min="13" max="13" width="13" customWidth="1"/>
    <col min="14" max="14" width="9.28515625" customWidth="1"/>
    <col min="15" max="15" width="10.7109375" customWidth="1"/>
  </cols>
  <sheetData>
    <row r="5" spans="3:17" ht="12.95" customHeight="1" x14ac:dyDescent="0.2"/>
    <row r="6" spans="3:17" ht="12.95" customHeight="1" x14ac:dyDescent="0.2"/>
    <row r="7" spans="3:17" ht="12.95" customHeight="1" x14ac:dyDescent="0.2"/>
    <row r="8" spans="3:17" ht="12.95" customHeight="1" x14ac:dyDescent="0.2"/>
    <row r="9" spans="3:17" ht="12.95" customHeight="1" x14ac:dyDescent="0.2">
      <c r="C9" s="358" t="s">
        <v>117</v>
      </c>
      <c r="D9" s="358"/>
      <c r="E9" s="358"/>
      <c r="F9" s="358"/>
      <c r="G9" s="358"/>
      <c r="H9" s="358"/>
      <c r="I9" s="358"/>
      <c r="J9" s="358"/>
      <c r="K9" s="358"/>
      <c r="L9" s="358"/>
      <c r="M9" s="358"/>
      <c r="N9" s="112"/>
      <c r="O9" s="112"/>
      <c r="P9" s="57"/>
      <c r="Q9" s="57"/>
    </row>
    <row r="10" spans="3:17" ht="12.95" customHeight="1" x14ac:dyDescent="0.25">
      <c r="C10" s="1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3:17" ht="12.95" customHeight="1" x14ac:dyDescent="0.2">
      <c r="C11" s="358" t="s">
        <v>69</v>
      </c>
      <c r="D11" s="358"/>
      <c r="E11" s="358"/>
      <c r="F11" s="358"/>
      <c r="G11" s="358"/>
      <c r="H11" s="358"/>
      <c r="I11" s="358"/>
      <c r="J11" s="358"/>
      <c r="K11" s="358"/>
      <c r="L11" s="358"/>
      <c r="M11" s="358"/>
      <c r="N11" s="112"/>
      <c r="O11" s="112"/>
      <c r="P11" s="57"/>
      <c r="Q11" s="57"/>
    </row>
    <row r="12" spans="3:17" ht="12.95" customHeight="1" x14ac:dyDescent="0.2">
      <c r="C12" s="99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3:17" ht="12.95" customHeight="1" x14ac:dyDescent="0.2">
      <c r="C13" s="358" t="s">
        <v>216</v>
      </c>
      <c r="D13" s="358"/>
      <c r="E13" s="358"/>
      <c r="F13" s="358"/>
      <c r="G13" s="358"/>
      <c r="H13" s="358"/>
      <c r="I13" s="358"/>
      <c r="J13" s="358"/>
      <c r="K13" s="358"/>
      <c r="L13" s="358"/>
      <c r="M13" s="358"/>
      <c r="N13" s="112"/>
      <c r="O13" s="112"/>
      <c r="P13" s="57"/>
      <c r="Q13" s="57"/>
    </row>
    <row r="14" spans="3:17" ht="12.95" customHeight="1" x14ac:dyDescent="0.2"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112"/>
      <c r="O14" s="112"/>
      <c r="P14" s="57"/>
      <c r="Q14" s="57"/>
    </row>
    <row r="15" spans="3:17" ht="12.95" customHeight="1" thickBot="1" x14ac:dyDescent="0.25"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112"/>
      <c r="O15" s="112"/>
      <c r="P15" s="57"/>
      <c r="Q15" s="57"/>
    </row>
    <row r="16" spans="3:17" ht="33.950000000000003" customHeight="1" thickBot="1" x14ac:dyDescent="0.25">
      <c r="C16" s="304" t="s">
        <v>17</v>
      </c>
      <c r="D16" s="305" t="s">
        <v>39</v>
      </c>
      <c r="E16" s="305" t="s">
        <v>0</v>
      </c>
      <c r="F16" s="305" t="s">
        <v>7</v>
      </c>
      <c r="G16" s="305" t="s">
        <v>89</v>
      </c>
      <c r="H16" s="305" t="s">
        <v>45</v>
      </c>
      <c r="I16" s="305" t="s">
        <v>98</v>
      </c>
      <c r="J16" s="305" t="s">
        <v>75</v>
      </c>
      <c r="K16" s="305" t="s">
        <v>38</v>
      </c>
      <c r="L16" s="305" t="s">
        <v>285</v>
      </c>
      <c r="M16" s="306" t="s">
        <v>9</v>
      </c>
    </row>
    <row r="17" spans="3:13" ht="17.100000000000001" customHeight="1" x14ac:dyDescent="0.2">
      <c r="C17" s="110" t="s">
        <v>122</v>
      </c>
      <c r="D17" s="274">
        <v>0</v>
      </c>
      <c r="E17" s="274">
        <v>0</v>
      </c>
      <c r="F17" s="274">
        <v>0</v>
      </c>
      <c r="G17" s="274">
        <v>48380</v>
      </c>
      <c r="H17" s="274">
        <v>0</v>
      </c>
      <c r="I17" s="274">
        <v>0</v>
      </c>
      <c r="J17" s="274">
        <v>0</v>
      </c>
      <c r="K17" s="274">
        <v>123115</v>
      </c>
      <c r="L17" s="274">
        <v>0</v>
      </c>
      <c r="M17" s="275">
        <f>SUM(D17:L17)</f>
        <v>171495</v>
      </c>
    </row>
    <row r="18" spans="3:13" ht="17.100000000000001" customHeight="1" x14ac:dyDescent="0.2">
      <c r="C18" s="129" t="s">
        <v>233</v>
      </c>
      <c r="D18" s="276">
        <v>0</v>
      </c>
      <c r="E18" s="276">
        <v>0</v>
      </c>
      <c r="F18" s="276">
        <v>0</v>
      </c>
      <c r="G18" s="276">
        <v>0</v>
      </c>
      <c r="H18" s="276">
        <v>0</v>
      </c>
      <c r="I18" s="276">
        <v>0</v>
      </c>
      <c r="J18" s="276">
        <v>53760</v>
      </c>
      <c r="K18" s="276">
        <v>0</v>
      </c>
      <c r="L18" s="276">
        <v>0</v>
      </c>
      <c r="M18" s="277">
        <f>SUM(D18:L18)</f>
        <v>53760</v>
      </c>
    </row>
    <row r="19" spans="3:13" ht="17.100000000000001" customHeight="1" x14ac:dyDescent="0.2">
      <c r="C19" s="129" t="s">
        <v>115</v>
      </c>
      <c r="D19" s="276">
        <v>0</v>
      </c>
      <c r="E19" s="276">
        <v>45323</v>
      </c>
      <c r="F19" s="276">
        <v>0</v>
      </c>
      <c r="G19" s="276">
        <v>0</v>
      </c>
      <c r="H19" s="276">
        <v>0</v>
      </c>
      <c r="I19" s="276">
        <v>0</v>
      </c>
      <c r="J19" s="276">
        <v>0</v>
      </c>
      <c r="K19" s="276">
        <v>0</v>
      </c>
      <c r="L19" s="276">
        <v>0</v>
      </c>
      <c r="M19" s="277">
        <f>SUM(D19:L19)</f>
        <v>45323</v>
      </c>
    </row>
    <row r="20" spans="3:13" ht="17.100000000000001" customHeight="1" x14ac:dyDescent="0.2">
      <c r="C20" s="129" t="s">
        <v>137</v>
      </c>
      <c r="D20" s="276">
        <v>17085</v>
      </c>
      <c r="E20" s="276">
        <v>0</v>
      </c>
      <c r="F20" s="276">
        <v>0</v>
      </c>
      <c r="G20" s="276">
        <v>27253</v>
      </c>
      <c r="H20" s="276">
        <v>0</v>
      </c>
      <c r="I20" s="276">
        <v>0</v>
      </c>
      <c r="J20" s="276">
        <v>0</v>
      </c>
      <c r="K20" s="276">
        <v>0</v>
      </c>
      <c r="L20" s="276">
        <v>0</v>
      </c>
      <c r="M20" s="277">
        <f>SUM(D20:L20)</f>
        <v>44338</v>
      </c>
    </row>
    <row r="21" spans="3:13" ht="17.100000000000001" customHeight="1" x14ac:dyDescent="0.2">
      <c r="C21" s="129" t="s">
        <v>200</v>
      </c>
      <c r="D21" s="276">
        <v>0</v>
      </c>
      <c r="E21" s="276">
        <v>0</v>
      </c>
      <c r="F21" s="276">
        <v>0</v>
      </c>
      <c r="G21" s="276">
        <v>0</v>
      </c>
      <c r="H21" s="276">
        <v>0</v>
      </c>
      <c r="I21" s="276">
        <v>0</v>
      </c>
      <c r="J21" s="276">
        <v>42078</v>
      </c>
      <c r="K21" s="276">
        <v>0</v>
      </c>
      <c r="L21" s="276">
        <v>0</v>
      </c>
      <c r="M21" s="277">
        <f>SUM(D21:L21)</f>
        <v>42078</v>
      </c>
    </row>
    <row r="22" spans="3:13" ht="17.100000000000001" customHeight="1" x14ac:dyDescent="0.2">
      <c r="C22" s="129" t="s">
        <v>120</v>
      </c>
      <c r="D22" s="276">
        <v>39803</v>
      </c>
      <c r="E22" s="276">
        <v>0</v>
      </c>
      <c r="F22" s="276">
        <v>0</v>
      </c>
      <c r="G22" s="276">
        <v>0</v>
      </c>
      <c r="H22" s="276">
        <v>0</v>
      </c>
      <c r="I22" s="276">
        <v>0</v>
      </c>
      <c r="J22" s="276">
        <v>0</v>
      </c>
      <c r="K22" s="276">
        <v>0</v>
      </c>
      <c r="L22" s="276">
        <v>0</v>
      </c>
      <c r="M22" s="277">
        <f>SUM(D22:L22)</f>
        <v>39803</v>
      </c>
    </row>
    <row r="23" spans="3:13" ht="17.100000000000001" customHeight="1" x14ac:dyDescent="0.2">
      <c r="C23" s="129" t="s">
        <v>139</v>
      </c>
      <c r="D23" s="276">
        <v>0</v>
      </c>
      <c r="E23" s="276">
        <v>39407</v>
      </c>
      <c r="F23" s="276">
        <v>0</v>
      </c>
      <c r="G23" s="276">
        <v>0</v>
      </c>
      <c r="H23" s="276">
        <v>0</v>
      </c>
      <c r="I23" s="276">
        <v>0</v>
      </c>
      <c r="J23" s="276">
        <v>0</v>
      </c>
      <c r="K23" s="276">
        <v>0</v>
      </c>
      <c r="L23" s="276">
        <v>0</v>
      </c>
      <c r="M23" s="277">
        <f>SUM(D23:L23)</f>
        <v>39407</v>
      </c>
    </row>
    <row r="24" spans="3:13" ht="17.100000000000001" customHeight="1" x14ac:dyDescent="0.2">
      <c r="C24" s="129" t="s">
        <v>141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0</v>
      </c>
      <c r="J24" s="276">
        <v>32076</v>
      </c>
      <c r="K24" s="276">
        <v>0</v>
      </c>
      <c r="L24" s="276">
        <v>5333</v>
      </c>
      <c r="M24" s="277">
        <f>SUM(D24:L24)</f>
        <v>37409</v>
      </c>
    </row>
    <row r="25" spans="3:13" ht="17.100000000000001" customHeight="1" x14ac:dyDescent="0.2">
      <c r="C25" s="129" t="s">
        <v>61</v>
      </c>
      <c r="D25" s="276">
        <v>0</v>
      </c>
      <c r="E25" s="276">
        <v>0</v>
      </c>
      <c r="F25" s="276">
        <v>20152</v>
      </c>
      <c r="G25" s="276">
        <v>0</v>
      </c>
      <c r="H25" s="276">
        <v>3500</v>
      </c>
      <c r="I25" s="276">
        <v>0</v>
      </c>
      <c r="J25" s="276">
        <v>0</v>
      </c>
      <c r="K25" s="276">
        <v>0</v>
      </c>
      <c r="L25" s="276">
        <v>0</v>
      </c>
      <c r="M25" s="277">
        <f>SUM(D25:L25)</f>
        <v>23652</v>
      </c>
    </row>
    <row r="26" spans="3:13" ht="17.100000000000001" customHeight="1" x14ac:dyDescent="0.2">
      <c r="C26" s="129" t="s">
        <v>144</v>
      </c>
      <c r="D26" s="276">
        <v>19480</v>
      </c>
      <c r="E26" s="276">
        <v>0</v>
      </c>
      <c r="F26" s="276">
        <v>0</v>
      </c>
      <c r="G26" s="276">
        <v>0</v>
      </c>
      <c r="H26" s="276">
        <v>0</v>
      </c>
      <c r="I26" s="276">
        <v>0</v>
      </c>
      <c r="J26" s="276">
        <v>0</v>
      </c>
      <c r="K26" s="276">
        <v>0</v>
      </c>
      <c r="L26" s="276">
        <v>0</v>
      </c>
      <c r="M26" s="277">
        <f>SUM(D26:L26)</f>
        <v>19480</v>
      </c>
    </row>
    <row r="27" spans="3:13" ht="17.100000000000001" customHeight="1" x14ac:dyDescent="0.2">
      <c r="C27" s="129" t="s">
        <v>253</v>
      </c>
      <c r="D27" s="276">
        <v>0</v>
      </c>
      <c r="E27" s="276">
        <v>0</v>
      </c>
      <c r="F27" s="276">
        <v>0</v>
      </c>
      <c r="G27" s="276">
        <v>0</v>
      </c>
      <c r="H27" s="276">
        <v>0</v>
      </c>
      <c r="I27" s="276">
        <v>18859</v>
      </c>
      <c r="J27" s="276">
        <v>0</v>
      </c>
      <c r="K27" s="276">
        <v>0</v>
      </c>
      <c r="L27" s="276">
        <v>0</v>
      </c>
      <c r="M27" s="277">
        <f>SUM(D27:L27)</f>
        <v>18859</v>
      </c>
    </row>
    <row r="28" spans="3:13" ht="17.100000000000001" customHeight="1" x14ac:dyDescent="0.2">
      <c r="C28" s="129" t="s">
        <v>143</v>
      </c>
      <c r="D28" s="276">
        <v>0</v>
      </c>
      <c r="E28" s="276">
        <v>0</v>
      </c>
      <c r="F28" s="276">
        <v>11997</v>
      </c>
      <c r="G28" s="276">
        <v>0</v>
      </c>
      <c r="H28" s="276">
        <v>0</v>
      </c>
      <c r="I28" s="276">
        <v>0</v>
      </c>
      <c r="J28" s="276">
        <v>0</v>
      </c>
      <c r="K28" s="276">
        <v>0</v>
      </c>
      <c r="L28" s="276">
        <v>0</v>
      </c>
      <c r="M28" s="277">
        <f>SUM(D28:L28)</f>
        <v>11997</v>
      </c>
    </row>
    <row r="29" spans="3:13" ht="17.100000000000001" customHeight="1" x14ac:dyDescent="0.2">
      <c r="C29" s="129" t="s">
        <v>134</v>
      </c>
      <c r="D29" s="276">
        <v>0</v>
      </c>
      <c r="E29" s="276">
        <v>0</v>
      </c>
      <c r="F29" s="276">
        <v>0</v>
      </c>
      <c r="G29" s="276">
        <v>0</v>
      </c>
      <c r="H29" s="276">
        <v>10000</v>
      </c>
      <c r="I29" s="276">
        <v>0</v>
      </c>
      <c r="J29" s="276">
        <v>0</v>
      </c>
      <c r="K29" s="276">
        <v>0</v>
      </c>
      <c r="L29" s="276">
        <v>0</v>
      </c>
      <c r="M29" s="277">
        <f>SUM(D29:L29)</f>
        <v>10000</v>
      </c>
    </row>
    <row r="30" spans="3:13" ht="17.100000000000001" customHeight="1" thickBot="1" x14ac:dyDescent="0.25">
      <c r="C30" s="204" t="s">
        <v>244</v>
      </c>
      <c r="D30" s="278">
        <v>0</v>
      </c>
      <c r="E30" s="278">
        <v>0</v>
      </c>
      <c r="F30" s="278">
        <v>0</v>
      </c>
      <c r="G30" s="278">
        <v>0</v>
      </c>
      <c r="H30" s="278">
        <v>9500</v>
      </c>
      <c r="I30" s="278">
        <v>0</v>
      </c>
      <c r="J30" s="278">
        <v>0</v>
      </c>
      <c r="K30" s="278">
        <v>0</v>
      </c>
      <c r="L30" s="278">
        <v>0</v>
      </c>
      <c r="M30" s="279">
        <f>SUM(D30:L30)</f>
        <v>9500</v>
      </c>
    </row>
    <row r="31" spans="3:13" ht="20.100000000000001" customHeight="1" thickBot="1" x14ac:dyDescent="0.3">
      <c r="C31" s="53"/>
      <c r="D31" s="307">
        <f>SUM(D17:D30)</f>
        <v>76368</v>
      </c>
      <c r="E31" s="308">
        <f>SUM(E17:E30)</f>
        <v>84730</v>
      </c>
      <c r="F31" s="309">
        <f>SUM(F17:F30)</f>
        <v>32149</v>
      </c>
      <c r="G31" s="309">
        <f>SUM(G17:G30)</f>
        <v>75633</v>
      </c>
      <c r="H31" s="309">
        <f>SUM(H17:H30)</f>
        <v>23000</v>
      </c>
      <c r="I31" s="309">
        <f>SUM(I17:I30)</f>
        <v>18859</v>
      </c>
      <c r="J31" s="309">
        <f>SUM(J17:J30)</f>
        <v>127914</v>
      </c>
      <c r="K31" s="309">
        <f>SUM(K17:K30)</f>
        <v>123115</v>
      </c>
      <c r="L31" s="309">
        <f>SUM(L17:L30)</f>
        <v>5333</v>
      </c>
      <c r="M31" s="310">
        <f>SUM(D31:L31)</f>
        <v>567101</v>
      </c>
    </row>
    <row r="32" spans="3:13" ht="17.100000000000001" customHeight="1" x14ac:dyDescent="0.25">
      <c r="C32" s="53"/>
    </row>
  </sheetData>
  <sheetProtection algorithmName="SHA-512" hashValue="2LfL/UKgN9pYk+IFYuwhQWDm9I8d6DU07D1OKqogFm+KY7K0VuXqQO7PeAu3Eq3ZvikZRqCRfGgDN0NkVxiDyA==" saltValue="YPidaKGPC0PTHnj1GcxaA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17:M30">
    <sortCondition descending="1" ref="M17:M30"/>
  </sortState>
  <mergeCells count="3">
    <mergeCell ref="C9:M9"/>
    <mergeCell ref="C11:M11"/>
    <mergeCell ref="C13:M13"/>
  </mergeCells>
  <pageMargins left="0.7" right="0.7" top="0.75" bottom="0.75" header="0.3" footer="0.3"/>
  <pageSetup paperSize="9" scale="10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6"/>
  <sheetViews>
    <sheetView showGridLines="0" showRowColHeaders="0" zoomScale="150" zoomScaleNormal="150" zoomScaleSheetLayoutView="100" workbookViewId="0"/>
  </sheetViews>
  <sheetFormatPr baseColWidth="10" defaultRowHeight="12.75" x14ac:dyDescent="0.2"/>
  <cols>
    <col min="4" max="4" width="19" customWidth="1"/>
    <col min="5" max="5" width="19.42578125" customWidth="1"/>
  </cols>
  <sheetData>
    <row r="1" spans="1:22" ht="12.6" customHeight="1" x14ac:dyDescent="0.2"/>
    <row r="2" spans="1:22" ht="12.6" customHeight="1" x14ac:dyDescent="0.2"/>
    <row r="3" spans="1:22" ht="12.6" customHeight="1" x14ac:dyDescent="0.2">
      <c r="F3" s="29"/>
      <c r="G3" s="34"/>
      <c r="H3" s="29"/>
      <c r="I3" s="29"/>
      <c r="P3" s="16"/>
    </row>
    <row r="4" spans="1:22" ht="12.6" customHeight="1" x14ac:dyDescent="0.25">
      <c r="B4" s="11"/>
      <c r="G4" s="34"/>
      <c r="H4" s="33"/>
      <c r="I4" s="29"/>
    </row>
    <row r="5" spans="1:22" ht="12.6" customHeight="1" x14ac:dyDescent="0.2">
      <c r="A5" s="358" t="s">
        <v>54</v>
      </c>
      <c r="B5" s="358"/>
      <c r="C5" s="358"/>
      <c r="D5" s="358"/>
      <c r="E5" s="358"/>
      <c r="F5" s="358"/>
      <c r="G5" s="358"/>
      <c r="H5" s="358"/>
      <c r="I5" s="33"/>
      <c r="O5" s="31"/>
      <c r="P5" s="22"/>
      <c r="Q5" s="22"/>
      <c r="R5" s="22"/>
      <c r="S5" s="22"/>
      <c r="T5" s="22"/>
    </row>
    <row r="6" spans="1:22" ht="12.6" customHeight="1" x14ac:dyDescent="0.2">
      <c r="A6" s="21"/>
      <c r="B6" s="21"/>
      <c r="C6" s="1"/>
      <c r="D6" s="1"/>
      <c r="E6" s="1"/>
      <c r="F6" s="1"/>
      <c r="G6" s="34"/>
      <c r="H6" s="51"/>
      <c r="I6" s="51"/>
      <c r="O6" s="51"/>
      <c r="P6" s="22"/>
      <c r="Q6" s="22"/>
      <c r="R6" s="22"/>
      <c r="S6" s="22"/>
      <c r="T6" s="22"/>
    </row>
    <row r="7" spans="1:22" ht="12.6" customHeight="1" x14ac:dyDescent="0.2">
      <c r="A7" s="358" t="s">
        <v>214</v>
      </c>
      <c r="B7" s="358"/>
      <c r="C7" s="358"/>
      <c r="D7" s="358"/>
      <c r="E7" s="358"/>
      <c r="F7" s="358"/>
      <c r="G7" s="358"/>
      <c r="H7" s="358"/>
      <c r="P7" s="32"/>
      <c r="Q7" s="32"/>
      <c r="R7" s="32"/>
      <c r="S7" s="22"/>
      <c r="T7" s="22"/>
    </row>
    <row r="8" spans="1:22" ht="12.6" customHeight="1" x14ac:dyDescent="0.2">
      <c r="A8" s="1"/>
      <c r="G8" s="32"/>
      <c r="H8" s="51"/>
      <c r="P8" s="47"/>
      <c r="Q8" s="47"/>
      <c r="R8" s="49"/>
      <c r="S8" s="22"/>
      <c r="T8" s="22"/>
    </row>
    <row r="9" spans="1:22" ht="12.6" customHeight="1" thickBot="1" x14ac:dyDescent="0.25">
      <c r="A9" s="30"/>
      <c r="B9" s="30"/>
      <c r="C9" s="30"/>
      <c r="F9" s="30"/>
      <c r="G9" s="52"/>
      <c r="P9" s="47"/>
      <c r="Q9" s="48"/>
      <c r="R9" s="49"/>
      <c r="S9" s="26"/>
      <c r="T9" s="22"/>
    </row>
    <row r="10" spans="1:22" ht="15.95" customHeight="1" thickBot="1" x14ac:dyDescent="0.25">
      <c r="A10" s="40"/>
      <c r="B10" s="40"/>
      <c r="C10" s="40"/>
      <c r="D10" s="126" t="s">
        <v>64</v>
      </c>
      <c r="E10" s="127" t="s">
        <v>4</v>
      </c>
      <c r="F10" s="30"/>
      <c r="P10" s="48"/>
      <c r="Q10" s="47"/>
      <c r="R10" s="47"/>
      <c r="S10" s="22"/>
      <c r="T10" s="22"/>
      <c r="V10" s="28"/>
    </row>
    <row r="11" spans="1:22" ht="15.95" customHeight="1" x14ac:dyDescent="0.2">
      <c r="A11" s="40"/>
      <c r="B11" s="40"/>
      <c r="C11" s="40"/>
      <c r="D11" s="124" t="s">
        <v>122</v>
      </c>
      <c r="E11" s="125">
        <v>171495</v>
      </c>
      <c r="F11" s="30"/>
      <c r="P11" s="47"/>
      <c r="Q11" s="50"/>
      <c r="R11" s="49"/>
      <c r="S11" s="22"/>
      <c r="T11" s="22"/>
    </row>
    <row r="12" spans="1:22" ht="15.95" customHeight="1" x14ac:dyDescent="0.2">
      <c r="A12" s="40"/>
      <c r="B12" s="40"/>
      <c r="C12" s="40"/>
      <c r="D12" s="124" t="s">
        <v>233</v>
      </c>
      <c r="E12" s="125">
        <v>53760</v>
      </c>
      <c r="F12" s="30"/>
      <c r="P12" s="47"/>
      <c r="Q12" s="50"/>
      <c r="R12" s="49"/>
      <c r="S12" s="22"/>
      <c r="T12" s="22"/>
    </row>
    <row r="13" spans="1:22" ht="15.95" customHeight="1" x14ac:dyDescent="0.2">
      <c r="A13" s="40"/>
      <c r="B13" s="40"/>
      <c r="C13" s="40"/>
      <c r="D13" s="124" t="s">
        <v>115</v>
      </c>
      <c r="E13" s="125">
        <v>45323</v>
      </c>
      <c r="F13" s="30"/>
      <c r="P13" s="47"/>
      <c r="Q13" s="50"/>
      <c r="R13" s="49"/>
      <c r="S13" s="22"/>
      <c r="T13" s="22"/>
    </row>
    <row r="14" spans="1:22" ht="15.95" customHeight="1" x14ac:dyDescent="0.2">
      <c r="A14" s="40"/>
      <c r="B14" s="40"/>
      <c r="C14" s="40"/>
      <c r="D14" s="124" t="s">
        <v>137</v>
      </c>
      <c r="E14" s="125">
        <v>44338</v>
      </c>
      <c r="F14" s="30"/>
      <c r="P14" s="47"/>
      <c r="Q14" s="50"/>
      <c r="R14" s="49"/>
      <c r="S14" s="22"/>
      <c r="T14" s="22"/>
    </row>
    <row r="15" spans="1:22" ht="15.95" customHeight="1" x14ac:dyDescent="0.2">
      <c r="A15" s="40"/>
      <c r="B15" s="40"/>
      <c r="C15" s="40"/>
      <c r="D15" s="124" t="s">
        <v>200</v>
      </c>
      <c r="E15" s="125">
        <v>42078</v>
      </c>
      <c r="F15" s="30"/>
      <c r="P15" s="47"/>
      <c r="Q15" s="50"/>
      <c r="R15" s="49"/>
      <c r="S15" s="22"/>
      <c r="T15" s="22"/>
    </row>
    <row r="16" spans="1:22" ht="15.95" customHeight="1" x14ac:dyDescent="0.2">
      <c r="A16" s="40"/>
      <c r="B16" s="40"/>
      <c r="C16" s="40"/>
      <c r="D16" s="124" t="s">
        <v>120</v>
      </c>
      <c r="E16" s="125">
        <v>39803</v>
      </c>
      <c r="F16" s="30"/>
      <c r="P16" s="47"/>
      <c r="Q16" s="50"/>
      <c r="R16" s="49"/>
      <c r="S16" s="22"/>
      <c r="T16" s="22"/>
    </row>
    <row r="17" spans="1:20" ht="15.95" customHeight="1" x14ac:dyDescent="0.2">
      <c r="A17" s="40"/>
      <c r="B17" s="40"/>
      <c r="C17" s="40"/>
      <c r="D17" s="124" t="s">
        <v>139</v>
      </c>
      <c r="E17" s="125">
        <v>39407</v>
      </c>
      <c r="F17" s="30"/>
      <c r="P17" s="47"/>
      <c r="Q17" s="50"/>
      <c r="R17" s="49"/>
      <c r="S17" s="22"/>
      <c r="T17" s="22"/>
    </row>
    <row r="18" spans="1:20" ht="15.95" customHeight="1" x14ac:dyDescent="0.2">
      <c r="A18" s="40"/>
      <c r="B18" s="40"/>
      <c r="C18" s="40"/>
      <c r="D18" s="124" t="s">
        <v>141</v>
      </c>
      <c r="E18" s="125">
        <v>37409</v>
      </c>
      <c r="F18" s="30"/>
      <c r="P18" s="47"/>
      <c r="Q18" s="50"/>
      <c r="R18" s="49"/>
      <c r="S18" s="22"/>
      <c r="T18" s="22"/>
    </row>
    <row r="19" spans="1:20" ht="15.95" customHeight="1" x14ac:dyDescent="0.2">
      <c r="A19" s="40"/>
      <c r="B19" s="40"/>
      <c r="C19" s="40"/>
      <c r="D19" s="124" t="s">
        <v>61</v>
      </c>
      <c r="E19" s="125">
        <v>23652</v>
      </c>
      <c r="F19" s="30"/>
      <c r="P19" s="47"/>
      <c r="Q19" s="50"/>
      <c r="R19" s="49"/>
      <c r="S19" s="22"/>
      <c r="T19" s="22"/>
    </row>
    <row r="20" spans="1:20" ht="15.95" customHeight="1" x14ac:dyDescent="0.2">
      <c r="A20" s="30"/>
      <c r="B20" s="40"/>
      <c r="C20" s="31"/>
      <c r="D20" s="105" t="s">
        <v>144</v>
      </c>
      <c r="E20" s="107">
        <v>19480</v>
      </c>
      <c r="F20" s="30"/>
      <c r="P20" s="47"/>
      <c r="Q20" s="50"/>
      <c r="R20" s="49"/>
      <c r="S20" s="22"/>
      <c r="T20" s="22"/>
    </row>
    <row r="21" spans="1:20" ht="15.95" customHeight="1" x14ac:dyDescent="0.2">
      <c r="A21" s="32"/>
      <c r="B21" s="31"/>
      <c r="C21" s="40"/>
      <c r="D21" s="105" t="s">
        <v>253</v>
      </c>
      <c r="E21" s="107">
        <v>18859</v>
      </c>
      <c r="F21" s="30"/>
      <c r="P21" s="47"/>
      <c r="Q21" s="50"/>
      <c r="R21" s="49"/>
      <c r="S21" s="22"/>
      <c r="T21" s="22"/>
    </row>
    <row r="22" spans="1:20" ht="15.95" customHeight="1" x14ac:dyDescent="0.2">
      <c r="A22" s="39"/>
      <c r="B22" s="40"/>
      <c r="C22" s="40"/>
      <c r="D22" s="105" t="s">
        <v>143</v>
      </c>
      <c r="E22" s="107">
        <v>11997</v>
      </c>
      <c r="F22" s="30"/>
      <c r="P22" s="47"/>
      <c r="Q22" s="50"/>
      <c r="R22" s="49"/>
      <c r="S22" s="22"/>
      <c r="T22" s="22"/>
    </row>
    <row r="23" spans="1:20" ht="15.95" customHeight="1" x14ac:dyDescent="0.2">
      <c r="A23" s="39"/>
      <c r="B23" s="40"/>
      <c r="C23" s="40"/>
      <c r="D23" s="105" t="s">
        <v>134</v>
      </c>
      <c r="E23" s="107">
        <v>10000</v>
      </c>
      <c r="F23" s="30"/>
      <c r="P23" s="47"/>
      <c r="Q23" s="50"/>
      <c r="R23" s="49"/>
      <c r="S23" s="22"/>
      <c r="T23" s="22"/>
    </row>
    <row r="24" spans="1:20" ht="15.95" customHeight="1" thickBot="1" x14ac:dyDescent="0.25">
      <c r="A24" s="39"/>
      <c r="B24" s="40"/>
      <c r="C24" s="40"/>
      <c r="D24" s="105" t="s">
        <v>244</v>
      </c>
      <c r="E24" s="107">
        <v>9500</v>
      </c>
      <c r="F24" s="30"/>
      <c r="P24" s="47"/>
      <c r="Q24" s="50"/>
      <c r="R24" s="49"/>
      <c r="S24" s="22"/>
      <c r="T24" s="22"/>
    </row>
    <row r="25" spans="1:20" ht="15.95" customHeight="1" thickBot="1" x14ac:dyDescent="0.25">
      <c r="D25" s="153" t="s">
        <v>9</v>
      </c>
      <c r="E25" s="154">
        <f>SUM(E11:E24)</f>
        <v>567101</v>
      </c>
      <c r="J25" s="27"/>
    </row>
    <row r="26" spans="1:20" x14ac:dyDescent="0.2">
      <c r="J26" s="27"/>
      <c r="M26" s="30"/>
    </row>
    <row r="36" spans="4:4" x14ac:dyDescent="0.2">
      <c r="D36" s="45"/>
    </row>
  </sheetData>
  <sheetProtection algorithmName="SHA-512" hashValue="uGT/3KCO/fIj9bvb2SFYPmgvc4X1elZrLfchmkK789aTmR+PApj9+rLEo6RdOzFJQkzxS9KXf9vI7OjB34W3Dg==" saltValue="kjp374obE6sNOiclGGsXT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11:E24">
    <sortCondition descending="1" ref="E11:E24" customList="Mayor a menor"/>
  </sortState>
  <mergeCells count="2">
    <mergeCell ref="A5:H5"/>
    <mergeCell ref="A7:H7"/>
  </mergeCells>
  <phoneticPr fontId="1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portrait" horizontalDpi="4294967293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I104"/>
  <sheetViews>
    <sheetView showGridLines="0" showRowColHeaders="0" zoomScale="150" zoomScaleNormal="150" zoomScaleSheetLayoutView="150" workbookViewId="0">
      <selection activeCell="C4" sqref="C4"/>
    </sheetView>
  </sheetViews>
  <sheetFormatPr baseColWidth="10" defaultRowHeight="12.75" x14ac:dyDescent="0.2"/>
  <cols>
    <col min="1" max="1" width="1" customWidth="1"/>
    <col min="2" max="2" width="31.28515625" customWidth="1"/>
    <col min="3" max="3" width="19.140625" customWidth="1"/>
    <col min="4" max="4" width="20.7109375" customWidth="1"/>
    <col min="5" max="5" width="6" customWidth="1"/>
    <col min="6" max="6" width="20.5703125" customWidth="1"/>
    <col min="7" max="7" width="18.42578125" customWidth="1"/>
    <col min="8" max="8" width="8" customWidth="1"/>
    <col min="9" max="9" width="17.85546875" customWidth="1"/>
  </cols>
  <sheetData>
    <row r="3" spans="2:9" ht="12.95" customHeight="1" x14ac:dyDescent="0.2"/>
    <row r="4" spans="2:9" ht="12.95" customHeight="1" x14ac:dyDescent="0.2"/>
    <row r="5" spans="2:9" ht="12.95" customHeight="1" x14ac:dyDescent="0.2">
      <c r="B5" s="358" t="s">
        <v>22</v>
      </c>
      <c r="C5" s="358"/>
      <c r="D5" s="358"/>
      <c r="E5" s="358"/>
      <c r="F5" s="358"/>
      <c r="G5" s="358"/>
      <c r="H5" s="358"/>
      <c r="I5" s="358"/>
    </row>
    <row r="6" spans="2:9" ht="12.95" customHeight="1" x14ac:dyDescent="0.2"/>
    <row r="7" spans="2:9" ht="12.95" customHeight="1" x14ac:dyDescent="0.2">
      <c r="B7" s="358" t="s">
        <v>214</v>
      </c>
      <c r="C7" s="358"/>
      <c r="D7" s="358"/>
      <c r="E7" s="358"/>
      <c r="F7" s="358"/>
      <c r="G7" s="358"/>
      <c r="H7" s="358"/>
      <c r="I7" s="358"/>
    </row>
    <row r="8" spans="2:9" ht="9.9499999999999993" customHeight="1" x14ac:dyDescent="0.2">
      <c r="B8" s="21"/>
      <c r="C8" s="21"/>
      <c r="D8" s="21"/>
      <c r="E8" s="21"/>
      <c r="F8" s="21"/>
      <c r="G8" s="21"/>
      <c r="H8" s="21"/>
      <c r="I8" s="21"/>
    </row>
    <row r="9" spans="2:9" ht="9.9499999999999993" customHeight="1" x14ac:dyDescent="0.2">
      <c r="B9" s="21"/>
      <c r="C9" s="21"/>
      <c r="D9" s="21"/>
      <c r="E9" s="21"/>
      <c r="F9" s="21"/>
      <c r="G9" s="21"/>
      <c r="H9" s="21"/>
      <c r="I9" s="21"/>
    </row>
    <row r="10" spans="2:9" ht="12.95" customHeight="1" thickBot="1" x14ac:dyDescent="0.25">
      <c r="B10" s="21"/>
      <c r="C10" s="21"/>
      <c r="D10" s="21"/>
      <c r="E10" s="21"/>
      <c r="F10" s="21"/>
      <c r="G10" s="21"/>
      <c r="H10" s="21"/>
      <c r="I10" s="21"/>
    </row>
    <row r="11" spans="2:9" ht="20.100000000000001" customHeight="1" thickBot="1" x14ac:dyDescent="0.25">
      <c r="B11" s="82" t="s">
        <v>12</v>
      </c>
      <c r="C11" s="108" t="s">
        <v>20</v>
      </c>
      <c r="D11" s="108" t="s">
        <v>21</v>
      </c>
      <c r="E11" s="108" t="s">
        <v>13</v>
      </c>
      <c r="F11" s="108" t="s">
        <v>14</v>
      </c>
      <c r="G11" s="108" t="s">
        <v>15</v>
      </c>
      <c r="H11" s="108" t="s">
        <v>16</v>
      </c>
      <c r="I11" s="109" t="s">
        <v>17</v>
      </c>
    </row>
    <row r="12" spans="2:9" ht="18" customHeight="1" x14ac:dyDescent="0.2">
      <c r="B12" s="54" t="s">
        <v>232</v>
      </c>
      <c r="C12" s="334" t="s">
        <v>6</v>
      </c>
      <c r="D12" s="55" t="s">
        <v>116</v>
      </c>
      <c r="E12" s="335" t="s">
        <v>73</v>
      </c>
      <c r="F12" s="336">
        <v>46144.635416666664</v>
      </c>
      <c r="G12" s="55" t="s">
        <v>199</v>
      </c>
      <c r="H12" s="55">
        <v>33000</v>
      </c>
      <c r="I12" s="56" t="s">
        <v>233</v>
      </c>
    </row>
    <row r="13" spans="2:9" ht="9.9499999999999993" customHeight="1" x14ac:dyDescent="0.2">
      <c r="B13" s="65"/>
      <c r="C13" s="330"/>
      <c r="D13" s="330"/>
      <c r="E13" s="331"/>
      <c r="F13" s="332"/>
      <c r="G13" s="330"/>
      <c r="H13" s="333">
        <f>SUM(H12:H12)</f>
        <v>33000</v>
      </c>
      <c r="I13" s="66"/>
    </row>
    <row r="14" spans="2:9" ht="18" customHeight="1" x14ac:dyDescent="0.2">
      <c r="B14" s="54" t="s">
        <v>234</v>
      </c>
      <c r="C14" s="334" t="s">
        <v>6</v>
      </c>
      <c r="D14" s="55" t="s">
        <v>116</v>
      </c>
      <c r="E14" s="335" t="s">
        <v>74</v>
      </c>
      <c r="F14" s="337">
        <v>46144.739583333336</v>
      </c>
      <c r="G14" s="55" t="s">
        <v>39</v>
      </c>
      <c r="H14" s="55">
        <v>22122</v>
      </c>
      <c r="I14" s="56" t="s">
        <v>120</v>
      </c>
    </row>
    <row r="15" spans="2:9" ht="9.9499999999999993" customHeight="1" x14ac:dyDescent="0.2">
      <c r="B15" s="65"/>
      <c r="C15" s="330"/>
      <c r="D15" s="330"/>
      <c r="E15" s="331"/>
      <c r="F15" s="332"/>
      <c r="G15" s="330"/>
      <c r="H15" s="333">
        <f>SUM(H14:H14)</f>
        <v>22122</v>
      </c>
      <c r="I15" s="66"/>
    </row>
    <row r="16" spans="2:9" ht="18" customHeight="1" x14ac:dyDescent="0.2">
      <c r="B16" s="54" t="s">
        <v>235</v>
      </c>
      <c r="C16" s="55" t="s">
        <v>113</v>
      </c>
      <c r="D16" s="55" t="s">
        <v>5</v>
      </c>
      <c r="E16" s="335" t="s">
        <v>72</v>
      </c>
      <c r="F16" s="337">
        <v>46147.850694444445</v>
      </c>
      <c r="G16" s="55" t="s">
        <v>89</v>
      </c>
      <c r="H16" s="55">
        <v>27253</v>
      </c>
      <c r="I16" s="56" t="s">
        <v>137</v>
      </c>
    </row>
    <row r="17" spans="2:9" ht="9.9499999999999993" customHeight="1" x14ac:dyDescent="0.2">
      <c r="B17" s="65"/>
      <c r="C17" s="330"/>
      <c r="D17" s="330"/>
      <c r="E17" s="331"/>
      <c r="F17" s="332"/>
      <c r="G17" s="330"/>
      <c r="H17" s="333">
        <f>SUM(H16:H16)</f>
        <v>27253</v>
      </c>
      <c r="I17" s="66"/>
    </row>
    <row r="18" spans="2:9" ht="18" customHeight="1" x14ac:dyDescent="0.2">
      <c r="B18" s="41" t="s">
        <v>236</v>
      </c>
      <c r="C18" s="334" t="s">
        <v>6</v>
      </c>
      <c r="D18" s="334" t="s">
        <v>42</v>
      </c>
      <c r="E18" s="338" t="s">
        <v>74</v>
      </c>
      <c r="F18" s="336">
        <v>46148.069444444445</v>
      </c>
      <c r="G18" s="334" t="s">
        <v>0</v>
      </c>
      <c r="H18" s="334">
        <v>20250</v>
      </c>
      <c r="I18" s="42" t="s">
        <v>139</v>
      </c>
    </row>
    <row r="19" spans="2:9" ht="9.9499999999999993" customHeight="1" x14ac:dyDescent="0.2">
      <c r="B19" s="65"/>
      <c r="C19" s="330"/>
      <c r="D19" s="330"/>
      <c r="E19" s="331"/>
      <c r="F19" s="332"/>
      <c r="G19" s="330"/>
      <c r="H19" s="333">
        <f>SUM(H18)</f>
        <v>20250</v>
      </c>
      <c r="I19" s="66"/>
    </row>
    <row r="20" spans="2:9" ht="18" customHeight="1" x14ac:dyDescent="0.2">
      <c r="B20" s="41" t="s">
        <v>237</v>
      </c>
      <c r="C20" s="334" t="s">
        <v>6</v>
      </c>
      <c r="D20" s="334" t="s">
        <v>42</v>
      </c>
      <c r="E20" s="338" t="s">
        <v>125</v>
      </c>
      <c r="F20" s="336">
        <v>46148.662499999999</v>
      </c>
      <c r="G20" s="334" t="s">
        <v>45</v>
      </c>
      <c r="H20" s="334">
        <v>10000</v>
      </c>
      <c r="I20" s="42" t="s">
        <v>134</v>
      </c>
    </row>
    <row r="21" spans="2:9" ht="9.9499999999999993" customHeight="1" x14ac:dyDescent="0.2">
      <c r="B21" s="65"/>
      <c r="C21" s="330"/>
      <c r="D21" s="330"/>
      <c r="E21" s="331"/>
      <c r="F21" s="332"/>
      <c r="G21" s="330"/>
      <c r="H21" s="333">
        <f>SUM(H20:H20)</f>
        <v>10000</v>
      </c>
      <c r="I21" s="66"/>
    </row>
    <row r="22" spans="2:9" ht="18" customHeight="1" x14ac:dyDescent="0.2">
      <c r="B22" s="54" t="s">
        <v>238</v>
      </c>
      <c r="C22" s="334" t="s">
        <v>43</v>
      </c>
      <c r="D22" s="55" t="s">
        <v>5</v>
      </c>
      <c r="E22" s="335" t="s">
        <v>180</v>
      </c>
      <c r="F22" s="337">
        <v>46154.475694444445</v>
      </c>
      <c r="G22" s="55" t="s">
        <v>85</v>
      </c>
      <c r="H22" s="55">
        <v>1000</v>
      </c>
      <c r="I22" s="56" t="s">
        <v>60</v>
      </c>
    </row>
    <row r="23" spans="2:9" ht="18" customHeight="1" x14ac:dyDescent="0.2">
      <c r="B23" s="54"/>
      <c r="C23" s="334"/>
      <c r="D23" s="55" t="s">
        <v>116</v>
      </c>
      <c r="E23" s="335"/>
      <c r="F23" s="337"/>
      <c r="G23" s="55" t="s">
        <v>85</v>
      </c>
      <c r="H23" s="55">
        <v>5703</v>
      </c>
      <c r="I23" s="56" t="s">
        <v>60</v>
      </c>
    </row>
    <row r="24" spans="2:9" ht="18" customHeight="1" x14ac:dyDescent="0.2">
      <c r="B24" s="54"/>
      <c r="C24" s="334"/>
      <c r="D24" s="55" t="s">
        <v>185</v>
      </c>
      <c r="E24" s="335"/>
      <c r="F24" s="337"/>
      <c r="G24" s="55" t="s">
        <v>85</v>
      </c>
      <c r="H24" s="55">
        <v>1661</v>
      </c>
      <c r="I24" s="56" t="s">
        <v>60</v>
      </c>
    </row>
    <row r="25" spans="2:9" ht="9.9499999999999993" customHeight="1" x14ac:dyDescent="0.2">
      <c r="B25" s="65"/>
      <c r="C25" s="330"/>
      <c r="D25" s="330"/>
      <c r="E25" s="331"/>
      <c r="F25" s="332"/>
      <c r="G25" s="330"/>
      <c r="H25" s="333">
        <f>SUM(H22:H24)</f>
        <v>8364</v>
      </c>
      <c r="I25" s="66"/>
    </row>
    <row r="26" spans="2:9" ht="18" customHeight="1" x14ac:dyDescent="0.2">
      <c r="B26" s="54" t="s">
        <v>239</v>
      </c>
      <c r="C26" s="55" t="s">
        <v>6</v>
      </c>
      <c r="D26" s="55" t="s">
        <v>99</v>
      </c>
      <c r="E26" s="335" t="s">
        <v>186</v>
      </c>
      <c r="F26" s="337">
        <v>46155.618055555555</v>
      </c>
      <c r="G26" s="55" t="s">
        <v>85</v>
      </c>
      <c r="H26" s="55">
        <v>8382</v>
      </c>
      <c r="I26" s="56" t="s">
        <v>60</v>
      </c>
    </row>
    <row r="27" spans="2:9" ht="18" customHeight="1" x14ac:dyDescent="0.2">
      <c r="B27" s="54"/>
      <c r="C27" s="55"/>
      <c r="D27" s="55"/>
      <c r="E27" s="335"/>
      <c r="F27" s="337"/>
      <c r="G27" s="55" t="s">
        <v>86</v>
      </c>
      <c r="H27" s="55">
        <v>2001</v>
      </c>
      <c r="I27" s="56" t="s">
        <v>60</v>
      </c>
    </row>
    <row r="28" spans="2:9" ht="9.9499999999999993" customHeight="1" x14ac:dyDescent="0.2">
      <c r="B28" s="65"/>
      <c r="C28" s="330"/>
      <c r="D28" s="330"/>
      <c r="E28" s="331"/>
      <c r="F28" s="332"/>
      <c r="G28" s="330"/>
      <c r="H28" s="333">
        <f>SUM(H26:H27)</f>
        <v>10383</v>
      </c>
      <c r="I28" s="66"/>
    </row>
    <row r="29" spans="2:9" ht="18" customHeight="1" x14ac:dyDescent="0.2">
      <c r="B29" s="41" t="s">
        <v>240</v>
      </c>
      <c r="C29" s="334" t="s">
        <v>113</v>
      </c>
      <c r="D29" s="334" t="s">
        <v>5</v>
      </c>
      <c r="E29" s="338" t="s">
        <v>72</v>
      </c>
      <c r="F29" s="336">
        <v>46154.159722222219</v>
      </c>
      <c r="G29" s="334" t="s">
        <v>0</v>
      </c>
      <c r="H29" s="334">
        <v>23646</v>
      </c>
      <c r="I29" s="42" t="s">
        <v>115</v>
      </c>
    </row>
    <row r="30" spans="2:9" ht="9.9499999999999993" customHeight="1" x14ac:dyDescent="0.2">
      <c r="B30" s="65"/>
      <c r="C30" s="330"/>
      <c r="D30" s="330"/>
      <c r="E30" s="331"/>
      <c r="F30" s="332"/>
      <c r="G30" s="330"/>
      <c r="H30" s="333">
        <f>SUM(H29:H29)</f>
        <v>23646</v>
      </c>
      <c r="I30" s="66"/>
    </row>
    <row r="31" spans="2:9" ht="18" customHeight="1" x14ac:dyDescent="0.2">
      <c r="B31" s="41" t="s">
        <v>241</v>
      </c>
      <c r="C31" s="334" t="s">
        <v>6</v>
      </c>
      <c r="D31" s="334" t="s">
        <v>42</v>
      </c>
      <c r="E31" s="338" t="s">
        <v>74</v>
      </c>
      <c r="F31" s="336">
        <v>46158.489583333336</v>
      </c>
      <c r="G31" s="334" t="s">
        <v>199</v>
      </c>
      <c r="H31" s="334">
        <v>32076</v>
      </c>
      <c r="I31" s="42" t="s">
        <v>141</v>
      </c>
    </row>
    <row r="32" spans="2:9" ht="9.9499999999999993" customHeight="1" x14ac:dyDescent="0.2">
      <c r="B32" s="65"/>
      <c r="C32" s="330"/>
      <c r="D32" s="330"/>
      <c r="E32" s="331"/>
      <c r="F32" s="332"/>
      <c r="G32" s="330"/>
      <c r="H32" s="333">
        <f>SUM(H31:H31)</f>
        <v>32076</v>
      </c>
      <c r="I32" s="66"/>
    </row>
    <row r="33" spans="2:9" ht="18" customHeight="1" x14ac:dyDescent="0.2">
      <c r="B33" s="54" t="s">
        <v>242</v>
      </c>
      <c r="C33" s="334" t="s">
        <v>6</v>
      </c>
      <c r="D33" s="55" t="s">
        <v>99</v>
      </c>
      <c r="E33" s="335" t="s">
        <v>73</v>
      </c>
      <c r="F33" s="337">
        <v>46158.704861111109</v>
      </c>
      <c r="G33" s="55" t="s">
        <v>199</v>
      </c>
      <c r="H33" s="55">
        <v>42078</v>
      </c>
      <c r="I33" s="56" t="s">
        <v>200</v>
      </c>
    </row>
    <row r="34" spans="2:9" ht="9.9499999999999993" customHeight="1" x14ac:dyDescent="0.2">
      <c r="B34" s="65"/>
      <c r="C34" s="330"/>
      <c r="D34" s="330"/>
      <c r="E34" s="331"/>
      <c r="F34" s="332"/>
      <c r="G34" s="330"/>
      <c r="H34" s="333">
        <f>SUM(H33:H33)</f>
        <v>42078</v>
      </c>
      <c r="I34" s="66"/>
    </row>
    <row r="35" spans="2:9" ht="18" customHeight="1" x14ac:dyDescent="0.2">
      <c r="B35" s="54" t="s">
        <v>243</v>
      </c>
      <c r="C35" s="55" t="s">
        <v>113</v>
      </c>
      <c r="D35" s="55" t="s">
        <v>42</v>
      </c>
      <c r="E35" s="335" t="s">
        <v>125</v>
      </c>
      <c r="F35" s="337">
        <v>46159.10833333333</v>
      </c>
      <c r="G35" s="55" t="s">
        <v>45</v>
      </c>
      <c r="H35" s="55">
        <v>9500</v>
      </c>
      <c r="I35" s="56" t="s">
        <v>244</v>
      </c>
    </row>
    <row r="36" spans="2:9" ht="9.9499999999999993" customHeight="1" x14ac:dyDescent="0.2">
      <c r="B36" s="65"/>
      <c r="C36" s="330"/>
      <c r="D36" s="330"/>
      <c r="E36" s="331"/>
      <c r="F36" s="332"/>
      <c r="G36" s="330"/>
      <c r="H36" s="333">
        <f t="shared" ref="H36" si="0">SUM(H35:H35)</f>
        <v>9500</v>
      </c>
      <c r="I36" s="66"/>
    </row>
    <row r="37" spans="2:9" ht="18" customHeight="1" x14ac:dyDescent="0.2">
      <c r="B37" s="41" t="s">
        <v>245</v>
      </c>
      <c r="C37" s="334" t="s">
        <v>6</v>
      </c>
      <c r="D37" s="334" t="s">
        <v>5</v>
      </c>
      <c r="E37" s="338" t="s">
        <v>72</v>
      </c>
      <c r="F37" s="336">
        <v>46158.850694444445</v>
      </c>
      <c r="G37" s="334" t="s">
        <v>39</v>
      </c>
      <c r="H37" s="334">
        <v>17681</v>
      </c>
      <c r="I37" s="42" t="s">
        <v>120</v>
      </c>
    </row>
    <row r="38" spans="2:9" ht="9.9499999999999993" customHeight="1" x14ac:dyDescent="0.2">
      <c r="B38" s="65"/>
      <c r="C38" s="330"/>
      <c r="D38" s="330"/>
      <c r="E38" s="331"/>
      <c r="F38" s="332"/>
      <c r="G38" s="330"/>
      <c r="H38" s="333">
        <f>SUM(H37:H37)</f>
        <v>17681</v>
      </c>
      <c r="I38" s="66"/>
    </row>
    <row r="39" spans="2:9" ht="18" customHeight="1" x14ac:dyDescent="0.2">
      <c r="B39" s="41" t="s">
        <v>246</v>
      </c>
      <c r="C39" s="334" t="s">
        <v>6</v>
      </c>
      <c r="D39" s="334" t="s">
        <v>42</v>
      </c>
      <c r="E39" s="338" t="s">
        <v>74</v>
      </c>
      <c r="F39" s="336">
        <v>46162.270833333336</v>
      </c>
      <c r="G39" s="334" t="s">
        <v>88</v>
      </c>
      <c r="H39" s="334">
        <v>3957</v>
      </c>
      <c r="I39" s="42" t="s">
        <v>60</v>
      </c>
    </row>
    <row r="40" spans="2:9" ht="9.9499999999999993" customHeight="1" x14ac:dyDescent="0.2">
      <c r="B40" s="65"/>
      <c r="C40" s="330"/>
      <c r="D40" s="330"/>
      <c r="E40" s="331"/>
      <c r="F40" s="332"/>
      <c r="G40" s="330"/>
      <c r="H40" s="333">
        <f>SUM(H39:H39)</f>
        <v>3957</v>
      </c>
      <c r="I40" s="66"/>
    </row>
    <row r="41" spans="2:9" ht="18" customHeight="1" x14ac:dyDescent="0.2">
      <c r="B41" s="41" t="s">
        <v>247</v>
      </c>
      <c r="C41" s="334" t="s">
        <v>43</v>
      </c>
      <c r="D41" s="334" t="s">
        <v>5</v>
      </c>
      <c r="E41" s="338" t="s">
        <v>73</v>
      </c>
      <c r="F41" s="336">
        <v>46162.902777777781</v>
      </c>
      <c r="G41" s="334" t="s">
        <v>7</v>
      </c>
      <c r="H41" s="334">
        <v>20152</v>
      </c>
      <c r="I41" s="42" t="s">
        <v>61</v>
      </c>
    </row>
    <row r="42" spans="2:9" ht="9.9499999999999993" customHeight="1" x14ac:dyDescent="0.2">
      <c r="B42" s="65"/>
      <c r="C42" s="330"/>
      <c r="D42" s="330"/>
      <c r="E42" s="331"/>
      <c r="F42" s="332"/>
      <c r="G42" s="330"/>
      <c r="H42" s="333">
        <f>SUM(H41:H41)</f>
        <v>20152</v>
      </c>
      <c r="I42" s="66"/>
    </row>
    <row r="43" spans="2:9" ht="18" customHeight="1" x14ac:dyDescent="0.2">
      <c r="B43" s="41" t="s">
        <v>248</v>
      </c>
      <c r="C43" s="334" t="s">
        <v>113</v>
      </c>
      <c r="D43" s="334" t="s">
        <v>42</v>
      </c>
      <c r="E43" s="338" t="s">
        <v>72</v>
      </c>
      <c r="F43" s="336">
        <v>46163.576388888891</v>
      </c>
      <c r="G43" s="334" t="s">
        <v>39</v>
      </c>
      <c r="H43" s="334">
        <v>19480</v>
      </c>
      <c r="I43" s="42" t="s">
        <v>144</v>
      </c>
    </row>
    <row r="44" spans="2:9" ht="9.9499999999999993" customHeight="1" x14ac:dyDescent="0.2">
      <c r="B44" s="65"/>
      <c r="C44" s="330"/>
      <c r="D44" s="330"/>
      <c r="E44" s="331"/>
      <c r="F44" s="332"/>
      <c r="G44" s="330"/>
      <c r="H44" s="333">
        <f>SUM(H43:H43)</f>
        <v>19480</v>
      </c>
      <c r="I44" s="66"/>
    </row>
    <row r="45" spans="2:9" ht="18" customHeight="1" x14ac:dyDescent="0.2">
      <c r="B45" s="41" t="s">
        <v>249</v>
      </c>
      <c r="C45" s="334" t="s">
        <v>113</v>
      </c>
      <c r="D45" s="334" t="s">
        <v>42</v>
      </c>
      <c r="E45" s="338" t="s">
        <v>74</v>
      </c>
      <c r="F45" s="336">
        <v>46165.875</v>
      </c>
      <c r="G45" s="334" t="s">
        <v>39</v>
      </c>
      <c r="H45" s="334">
        <v>17085</v>
      </c>
      <c r="I45" s="42" t="s">
        <v>137</v>
      </c>
    </row>
    <row r="46" spans="2:9" ht="9.9499999999999993" customHeight="1" x14ac:dyDescent="0.2">
      <c r="B46" s="65"/>
      <c r="C46" s="330"/>
      <c r="D46" s="330"/>
      <c r="E46" s="331"/>
      <c r="F46" s="332"/>
      <c r="G46" s="330"/>
      <c r="H46" s="333">
        <f>SUM(H45:H45)</f>
        <v>17085</v>
      </c>
      <c r="I46" s="66"/>
    </row>
    <row r="47" spans="2:9" ht="18" customHeight="1" x14ac:dyDescent="0.2">
      <c r="B47" s="41" t="s">
        <v>250</v>
      </c>
      <c r="C47" s="334" t="s">
        <v>43</v>
      </c>
      <c r="D47" s="334" t="s">
        <v>99</v>
      </c>
      <c r="E47" s="338" t="s">
        <v>73</v>
      </c>
      <c r="F47" s="336">
        <v>46166.517361111109</v>
      </c>
      <c r="G47" s="334" t="s">
        <v>89</v>
      </c>
      <c r="H47" s="334">
        <v>48380</v>
      </c>
      <c r="I47" s="42" t="s">
        <v>122</v>
      </c>
    </row>
    <row r="48" spans="2:9" ht="9.9499999999999993" customHeight="1" x14ac:dyDescent="0.2">
      <c r="B48" s="65"/>
      <c r="C48" s="330"/>
      <c r="D48" s="330"/>
      <c r="E48" s="331"/>
      <c r="F48" s="332"/>
      <c r="G48" s="330"/>
      <c r="H48" s="333">
        <f>SUM(H47:H47)</f>
        <v>48380</v>
      </c>
      <c r="I48" s="66"/>
    </row>
    <row r="49" spans="2:9" ht="18" customHeight="1" x14ac:dyDescent="0.2">
      <c r="B49" s="54" t="s">
        <v>251</v>
      </c>
      <c r="C49" s="334" t="s">
        <v>6</v>
      </c>
      <c r="D49" s="55" t="s">
        <v>5</v>
      </c>
      <c r="E49" s="335" t="s">
        <v>74</v>
      </c>
      <c r="F49" s="337">
        <v>46166.881944444445</v>
      </c>
      <c r="G49" s="55" t="s">
        <v>38</v>
      </c>
      <c r="H49" s="55">
        <v>19350</v>
      </c>
      <c r="I49" s="56" t="s">
        <v>122</v>
      </c>
    </row>
    <row r="50" spans="2:9" ht="9.9499999999999993" customHeight="1" x14ac:dyDescent="0.2">
      <c r="B50" s="65"/>
      <c r="C50" s="330"/>
      <c r="D50" s="330"/>
      <c r="E50" s="331"/>
      <c r="F50" s="332"/>
      <c r="G50" s="330"/>
      <c r="H50" s="333">
        <f>SUM(H49:H49)</f>
        <v>19350</v>
      </c>
      <c r="I50" s="66"/>
    </row>
    <row r="51" spans="2:9" ht="18" customHeight="1" x14ac:dyDescent="0.2">
      <c r="B51" s="54" t="s">
        <v>252</v>
      </c>
      <c r="C51" s="55" t="s">
        <v>6</v>
      </c>
      <c r="D51" s="55" t="s">
        <v>5</v>
      </c>
      <c r="E51" s="335" t="s">
        <v>72</v>
      </c>
      <c r="F51" s="337">
        <v>46167.409722222219</v>
      </c>
      <c r="G51" s="55" t="s">
        <v>98</v>
      </c>
      <c r="H51" s="55">
        <v>18859</v>
      </c>
      <c r="I51" s="56" t="s">
        <v>253</v>
      </c>
    </row>
    <row r="52" spans="2:9" ht="9.9499999999999993" customHeight="1" x14ac:dyDescent="0.2">
      <c r="B52" s="65"/>
      <c r="C52" s="330"/>
      <c r="D52" s="330"/>
      <c r="E52" s="331"/>
      <c r="F52" s="332"/>
      <c r="G52" s="330"/>
      <c r="H52" s="333">
        <f t="shared" ref="H52" si="1">SUM(H51:H51)</f>
        <v>18859</v>
      </c>
      <c r="I52" s="66"/>
    </row>
    <row r="53" spans="2:9" ht="18" customHeight="1" x14ac:dyDescent="0.2">
      <c r="B53" s="41" t="s">
        <v>254</v>
      </c>
      <c r="C53" s="334" t="s">
        <v>6</v>
      </c>
      <c r="D53" s="334" t="s">
        <v>5</v>
      </c>
      <c r="E53" s="338" t="s">
        <v>74</v>
      </c>
      <c r="F53" s="336">
        <v>46167.90625</v>
      </c>
      <c r="G53" s="334" t="s">
        <v>38</v>
      </c>
      <c r="H53" s="334">
        <v>19906</v>
      </c>
      <c r="I53" s="42" t="s">
        <v>122</v>
      </c>
    </row>
    <row r="54" spans="2:9" ht="9.9499999999999993" customHeight="1" x14ac:dyDescent="0.2">
      <c r="B54" s="65"/>
      <c r="C54" s="330"/>
      <c r="D54" s="330"/>
      <c r="E54" s="331"/>
      <c r="F54" s="332"/>
      <c r="G54" s="330"/>
      <c r="H54" s="333">
        <f>SUM(H53:H53)</f>
        <v>19906</v>
      </c>
      <c r="I54" s="66"/>
    </row>
    <row r="55" spans="2:9" ht="18" customHeight="1" x14ac:dyDescent="0.2">
      <c r="B55" s="41" t="s">
        <v>255</v>
      </c>
      <c r="C55" s="334" t="s">
        <v>113</v>
      </c>
      <c r="D55" s="334" t="s">
        <v>5</v>
      </c>
      <c r="E55" s="338" t="s">
        <v>72</v>
      </c>
      <c r="F55" s="336">
        <v>46168.597222222219</v>
      </c>
      <c r="G55" s="334" t="s">
        <v>7</v>
      </c>
      <c r="H55" s="334">
        <v>11997</v>
      </c>
      <c r="I55" s="42" t="s">
        <v>143</v>
      </c>
    </row>
    <row r="56" spans="2:9" ht="9.9499999999999993" customHeight="1" x14ac:dyDescent="0.2">
      <c r="B56" s="65"/>
      <c r="C56" s="330"/>
      <c r="D56" s="330"/>
      <c r="E56" s="331"/>
      <c r="F56" s="332"/>
      <c r="G56" s="330"/>
      <c r="H56" s="333">
        <f>SUM(H55:H55)</f>
        <v>11997</v>
      </c>
      <c r="I56" s="66"/>
    </row>
    <row r="57" spans="2:9" ht="18" customHeight="1" x14ac:dyDescent="0.2">
      <c r="B57" s="41" t="s">
        <v>256</v>
      </c>
      <c r="C57" s="334" t="s">
        <v>6</v>
      </c>
      <c r="D57" s="334" t="s">
        <v>42</v>
      </c>
      <c r="E57" s="338" t="s">
        <v>74</v>
      </c>
      <c r="F57" s="336">
        <v>46168.958333333336</v>
      </c>
      <c r="G57" s="334" t="s">
        <v>38</v>
      </c>
      <c r="H57" s="334">
        <v>20770</v>
      </c>
      <c r="I57" s="42" t="s">
        <v>122</v>
      </c>
    </row>
    <row r="58" spans="2:9" ht="9.9499999999999993" customHeight="1" x14ac:dyDescent="0.2">
      <c r="B58" s="65"/>
      <c r="C58" s="330"/>
      <c r="D58" s="330"/>
      <c r="E58" s="331"/>
      <c r="F58" s="332"/>
      <c r="G58" s="330"/>
      <c r="H58" s="333">
        <f>SUM(H57:H57)</f>
        <v>20770</v>
      </c>
      <c r="I58" s="66"/>
    </row>
    <row r="59" spans="2:9" ht="18" customHeight="1" x14ac:dyDescent="0.2">
      <c r="B59" s="41" t="s">
        <v>257</v>
      </c>
      <c r="C59" s="334" t="s">
        <v>6</v>
      </c>
      <c r="D59" s="334" t="s">
        <v>5</v>
      </c>
      <c r="E59" s="338" t="s">
        <v>72</v>
      </c>
      <c r="F59" s="336">
        <v>46169.597222222219</v>
      </c>
      <c r="G59" s="334" t="s">
        <v>258</v>
      </c>
      <c r="H59" s="334">
        <v>5333</v>
      </c>
      <c r="I59" s="42" t="s">
        <v>141</v>
      </c>
    </row>
    <row r="60" spans="2:9" ht="9.9499999999999993" customHeight="1" x14ac:dyDescent="0.2">
      <c r="B60" s="65"/>
      <c r="C60" s="330"/>
      <c r="D60" s="330"/>
      <c r="E60" s="331"/>
      <c r="F60" s="332"/>
      <c r="G60" s="330"/>
      <c r="H60" s="333">
        <f>SUM(H59:H59)</f>
        <v>5333</v>
      </c>
      <c r="I60" s="66"/>
    </row>
    <row r="61" spans="2:9" ht="18" customHeight="1" x14ac:dyDescent="0.2">
      <c r="B61" s="41" t="s">
        <v>259</v>
      </c>
      <c r="C61" s="334" t="s">
        <v>6</v>
      </c>
      <c r="D61" s="334" t="s">
        <v>42</v>
      </c>
      <c r="E61" s="338" t="s">
        <v>125</v>
      </c>
      <c r="F61" s="336">
        <v>46169.982638888891</v>
      </c>
      <c r="G61" s="334" t="s">
        <v>45</v>
      </c>
      <c r="H61" s="334">
        <v>3500</v>
      </c>
      <c r="I61" s="42" t="s">
        <v>61</v>
      </c>
    </row>
    <row r="62" spans="2:9" ht="9.9499999999999993" customHeight="1" x14ac:dyDescent="0.2">
      <c r="B62" s="65"/>
      <c r="C62" s="330"/>
      <c r="D62" s="330"/>
      <c r="E62" s="331"/>
      <c r="F62" s="332"/>
      <c r="G62" s="330"/>
      <c r="H62" s="333">
        <f>SUM(H61:H61)</f>
        <v>3500</v>
      </c>
      <c r="I62" s="66"/>
    </row>
    <row r="63" spans="2:9" ht="18" customHeight="1" x14ac:dyDescent="0.2">
      <c r="B63" s="41" t="s">
        <v>260</v>
      </c>
      <c r="C63" s="334" t="s">
        <v>42</v>
      </c>
      <c r="D63" s="334" t="s">
        <v>116</v>
      </c>
      <c r="E63" s="338" t="s">
        <v>180</v>
      </c>
      <c r="F63" s="336">
        <v>46170.052083333336</v>
      </c>
      <c r="G63" s="334" t="s">
        <v>193</v>
      </c>
      <c r="H63" s="334">
        <v>259</v>
      </c>
      <c r="I63" s="42" t="s">
        <v>60</v>
      </c>
    </row>
    <row r="64" spans="2:9" ht="18" customHeight="1" x14ac:dyDescent="0.2">
      <c r="B64" s="41"/>
      <c r="C64" s="334"/>
      <c r="D64" s="334"/>
      <c r="E64" s="338"/>
      <c r="F64" s="336"/>
      <c r="G64" s="334" t="s">
        <v>194</v>
      </c>
      <c r="H64" s="334">
        <v>438</v>
      </c>
      <c r="I64" s="42" t="s">
        <v>60</v>
      </c>
    </row>
    <row r="65" spans="2:9" ht="9.9499999999999993" customHeight="1" x14ac:dyDescent="0.2">
      <c r="B65" s="65"/>
      <c r="C65" s="330"/>
      <c r="D65" s="330"/>
      <c r="E65" s="331"/>
      <c r="F65" s="332"/>
      <c r="G65" s="330"/>
      <c r="H65" s="333">
        <f>SUM(H63:H64)</f>
        <v>697</v>
      </c>
      <c r="I65" s="66"/>
    </row>
    <row r="66" spans="2:9" ht="18" customHeight="1" x14ac:dyDescent="0.2">
      <c r="B66" s="54" t="s">
        <v>261</v>
      </c>
      <c r="C66" s="334" t="s">
        <v>6</v>
      </c>
      <c r="D66" s="55" t="s">
        <v>42</v>
      </c>
      <c r="E66" s="335" t="s">
        <v>74</v>
      </c>
      <c r="F66" s="337">
        <v>46170.625</v>
      </c>
      <c r="G66" s="55" t="s">
        <v>0</v>
      </c>
      <c r="H66" s="55">
        <v>19157</v>
      </c>
      <c r="I66" s="56" t="s">
        <v>139</v>
      </c>
    </row>
    <row r="67" spans="2:9" ht="9.9499999999999993" customHeight="1" x14ac:dyDescent="0.2">
      <c r="B67" s="65"/>
      <c r="C67" s="330"/>
      <c r="D67" s="330"/>
      <c r="E67" s="331"/>
      <c r="F67" s="332"/>
      <c r="G67" s="330"/>
      <c r="H67" s="333">
        <f>SUM(H66:H66)</f>
        <v>19157</v>
      </c>
      <c r="I67" s="66"/>
    </row>
    <row r="68" spans="2:9" ht="18" customHeight="1" x14ac:dyDescent="0.2">
      <c r="B68" s="54" t="s">
        <v>262</v>
      </c>
      <c r="C68" s="55" t="s">
        <v>43</v>
      </c>
      <c r="D68" s="55" t="s">
        <v>5</v>
      </c>
      <c r="E68" s="335" t="s">
        <v>72</v>
      </c>
      <c r="F68" s="337">
        <v>46170.881944444445</v>
      </c>
      <c r="G68" s="55" t="s">
        <v>38</v>
      </c>
      <c r="H68" s="55">
        <v>19154</v>
      </c>
      <c r="I68" s="56" t="s">
        <v>122</v>
      </c>
    </row>
    <row r="69" spans="2:9" ht="18" customHeight="1" x14ac:dyDescent="0.2">
      <c r="B69" s="54"/>
      <c r="C69" s="55"/>
      <c r="D69" s="55" t="s">
        <v>42</v>
      </c>
      <c r="E69" s="335"/>
      <c r="F69" s="337"/>
      <c r="G69" s="55" t="s">
        <v>38</v>
      </c>
      <c r="H69" s="55">
        <v>2000</v>
      </c>
      <c r="I69" s="56" t="s">
        <v>122</v>
      </c>
    </row>
    <row r="70" spans="2:9" ht="9.9499999999999993" customHeight="1" x14ac:dyDescent="0.2">
      <c r="B70" s="65"/>
      <c r="C70" s="330"/>
      <c r="D70" s="330"/>
      <c r="E70" s="331"/>
      <c r="F70" s="332"/>
      <c r="G70" s="330"/>
      <c r="H70" s="333">
        <f>SUM(H68:H69)</f>
        <v>21154</v>
      </c>
      <c r="I70" s="66"/>
    </row>
    <row r="71" spans="2:9" ht="18" customHeight="1" x14ac:dyDescent="0.2">
      <c r="B71" s="41" t="s">
        <v>263</v>
      </c>
      <c r="C71" s="334" t="s">
        <v>6</v>
      </c>
      <c r="D71" s="334" t="s">
        <v>42</v>
      </c>
      <c r="E71" s="338" t="s">
        <v>73</v>
      </c>
      <c r="F71" s="336">
        <v>46172.013888888891</v>
      </c>
      <c r="G71" s="334" t="s">
        <v>199</v>
      </c>
      <c r="H71" s="334">
        <v>20760</v>
      </c>
      <c r="I71" s="42" t="s">
        <v>233</v>
      </c>
    </row>
    <row r="72" spans="2:9" ht="9.9499999999999993" customHeight="1" x14ac:dyDescent="0.2">
      <c r="B72" s="65"/>
      <c r="C72" s="330"/>
      <c r="D72" s="330"/>
      <c r="E72" s="331"/>
      <c r="F72" s="332"/>
      <c r="G72" s="330"/>
      <c r="H72" s="333">
        <f>SUM(H71:H71)</f>
        <v>20760</v>
      </c>
      <c r="I72" s="66"/>
    </row>
    <row r="73" spans="2:9" ht="18" customHeight="1" x14ac:dyDescent="0.2">
      <c r="B73" s="41" t="s">
        <v>264</v>
      </c>
      <c r="C73" s="334" t="s">
        <v>42</v>
      </c>
      <c r="D73" s="334" t="s">
        <v>5</v>
      </c>
      <c r="E73" s="338" t="s">
        <v>74</v>
      </c>
      <c r="F73" s="336">
        <v>46172.423611111109</v>
      </c>
      <c r="G73" s="334" t="s">
        <v>38</v>
      </c>
      <c r="H73" s="334">
        <v>19750</v>
      </c>
      <c r="I73" s="42" t="s">
        <v>122</v>
      </c>
    </row>
    <row r="74" spans="2:9" ht="9.9499999999999993" customHeight="1" x14ac:dyDescent="0.2">
      <c r="B74" s="65"/>
      <c r="C74" s="330"/>
      <c r="D74" s="330"/>
      <c r="E74" s="331"/>
      <c r="F74" s="332"/>
      <c r="G74" s="330"/>
      <c r="H74" s="333">
        <f>SUM(H73:H73)</f>
        <v>19750</v>
      </c>
      <c r="I74" s="66"/>
    </row>
    <row r="75" spans="2:9" ht="18" customHeight="1" x14ac:dyDescent="0.2">
      <c r="B75" s="41" t="s">
        <v>265</v>
      </c>
      <c r="C75" s="334" t="s">
        <v>6</v>
      </c>
      <c r="D75" s="334" t="s">
        <v>5</v>
      </c>
      <c r="E75" s="338" t="s">
        <v>72</v>
      </c>
      <c r="F75" s="336">
        <v>46172.489583333336</v>
      </c>
      <c r="G75" s="334" t="s">
        <v>38</v>
      </c>
      <c r="H75" s="334">
        <v>22185</v>
      </c>
      <c r="I75" s="42" t="s">
        <v>122</v>
      </c>
    </row>
    <row r="76" spans="2:9" ht="9.9499999999999993" customHeight="1" x14ac:dyDescent="0.2">
      <c r="B76" s="65"/>
      <c r="C76" s="330"/>
      <c r="D76" s="330"/>
      <c r="E76" s="331"/>
      <c r="F76" s="332"/>
      <c r="G76" s="330"/>
      <c r="H76" s="333">
        <f>SUM(H75:H75)</f>
        <v>22185</v>
      </c>
      <c r="I76" s="66"/>
    </row>
    <row r="77" spans="2:9" ht="18" customHeight="1" x14ac:dyDescent="0.2">
      <c r="B77" s="41" t="s">
        <v>266</v>
      </c>
      <c r="C77" s="334" t="s">
        <v>6</v>
      </c>
      <c r="D77" s="334" t="s">
        <v>116</v>
      </c>
      <c r="E77" s="338" t="s">
        <v>73</v>
      </c>
      <c r="F77" s="336">
        <v>46173.201388888891</v>
      </c>
      <c r="G77" s="334" t="s">
        <v>0</v>
      </c>
      <c r="H77" s="334">
        <v>21677</v>
      </c>
      <c r="I77" s="42" t="s">
        <v>115</v>
      </c>
    </row>
    <row r="78" spans="2:9" ht="9.9499999999999993" customHeight="1" thickBot="1" x14ac:dyDescent="0.25">
      <c r="B78" s="114"/>
      <c r="C78" s="67"/>
      <c r="D78" s="67"/>
      <c r="E78" s="68"/>
      <c r="F78" s="115"/>
      <c r="G78" s="67"/>
      <c r="H78" s="98">
        <f>SUM(H77:H77)</f>
        <v>21677</v>
      </c>
      <c r="I78" s="69"/>
    </row>
    <row r="79" spans="2:9" ht="9.9499999999999993" customHeight="1" x14ac:dyDescent="0.2"/>
    <row r="80" spans="2:9" ht="15" customHeight="1" x14ac:dyDescent="0.2"/>
    <row r="81" ht="9.9499999999999993" customHeight="1" x14ac:dyDescent="0.2"/>
    <row r="82" ht="15" customHeight="1" x14ac:dyDescent="0.2"/>
    <row r="83" ht="9.9499999999999993" customHeight="1" x14ac:dyDescent="0.2"/>
    <row r="84" ht="15" customHeight="1" x14ac:dyDescent="0.2"/>
    <row r="85" ht="9.9499999999999993" customHeight="1" x14ac:dyDescent="0.2"/>
    <row r="86" ht="15" customHeight="1" x14ac:dyDescent="0.2"/>
    <row r="87" ht="9.9499999999999993" customHeight="1" x14ac:dyDescent="0.2"/>
    <row r="88" ht="15" customHeight="1" x14ac:dyDescent="0.2"/>
    <row r="89" ht="9.9499999999999993" customHeight="1" x14ac:dyDescent="0.2"/>
    <row r="90" ht="15" customHeight="1" x14ac:dyDescent="0.2"/>
    <row r="91" ht="9.9499999999999993" customHeight="1" x14ac:dyDescent="0.2"/>
    <row r="92" ht="15" customHeight="1" x14ac:dyDescent="0.2"/>
    <row r="93" ht="9.9499999999999993" customHeight="1" x14ac:dyDescent="0.2"/>
    <row r="94" ht="15" customHeight="1" x14ac:dyDescent="0.2"/>
    <row r="95" ht="9.9499999999999993" customHeight="1" x14ac:dyDescent="0.2"/>
    <row r="96" ht="15" customHeight="1" x14ac:dyDescent="0.2"/>
    <row r="97" ht="18" customHeight="1" x14ac:dyDescent="0.2"/>
    <row r="98" ht="15" customHeight="1" x14ac:dyDescent="0.2"/>
    <row r="99" ht="18" customHeight="1" x14ac:dyDescent="0.2"/>
    <row r="100" ht="15" customHeight="1" x14ac:dyDescent="0.2"/>
    <row r="101" ht="18" customHeight="1" x14ac:dyDescent="0.2"/>
    <row r="102" ht="15" customHeight="1" x14ac:dyDescent="0.2"/>
    <row r="103" ht="18" customHeight="1" x14ac:dyDescent="0.2"/>
    <row r="104" ht="15" customHeight="1" x14ac:dyDescent="0.2"/>
  </sheetData>
  <sheetProtection algorithmName="SHA-512" hashValue="CO2ko0Q4YD7BuWZ0Xla+laCUXOHCU4aWa9PeX3zlO04WTvuJnT9qpVAXn0pRDkMjMwbBv+4Xu5zi/RxvNiRzbg==" saltValue="/ETy5D2nNPGZHTlTOv2kBA==" spinCount="100000" sheet="1" formatCells="0" formatColumns="0" formatRows="0" insertColumns="0" insertRows="0" insertHyperlinks="0" deleteColumns="0" deleteRows="0" sort="0" autoFilter="0" pivotTables="0"/>
  <mergeCells count="2">
    <mergeCell ref="B5:I5"/>
    <mergeCell ref="B7:I7"/>
  </mergeCells>
  <phoneticPr fontId="10" type="noConversion"/>
  <printOptions horizontalCentered="1"/>
  <pageMargins left="0" right="0" top="0" bottom="0" header="0" footer="0"/>
  <pageSetup paperSize="9" scale="7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Z108"/>
  <sheetViews>
    <sheetView showGridLines="0" showRowColHeaders="0" zoomScale="150" zoomScaleNormal="150" zoomScalePageLayoutView="120" workbookViewId="0"/>
  </sheetViews>
  <sheetFormatPr baseColWidth="10" defaultRowHeight="12.75" x14ac:dyDescent="0.2"/>
  <cols>
    <col min="1" max="1" width="5.5703125" customWidth="1"/>
    <col min="2" max="2" width="25.42578125" customWidth="1"/>
    <col min="3" max="3" width="8" customWidth="1"/>
    <col min="4" max="4" width="7.28515625" customWidth="1"/>
    <col min="5" max="5" width="6.140625" customWidth="1"/>
    <col min="6" max="6" width="4.85546875" customWidth="1"/>
    <col min="7" max="7" width="11" customWidth="1"/>
    <col min="8" max="8" width="6.7109375" customWidth="1"/>
    <col min="9" max="9" width="18.42578125" customWidth="1"/>
    <col min="10" max="10" width="10.42578125" customWidth="1"/>
    <col min="11" max="11" width="11" customWidth="1"/>
    <col min="12" max="12" width="7.28515625" customWidth="1"/>
    <col min="13" max="13" width="11.140625" customWidth="1"/>
    <col min="14" max="14" width="7.28515625" hidden="1" customWidth="1"/>
    <col min="15" max="15" width="11.140625" hidden="1" customWidth="1"/>
    <col min="16" max="16" width="7.28515625" hidden="1" customWidth="1"/>
    <col min="17" max="17" width="12" hidden="1" customWidth="1"/>
    <col min="18" max="19" width="12" customWidth="1"/>
    <col min="20" max="20" width="10.85546875" customWidth="1"/>
    <col min="21" max="21" width="7.28515625" hidden="1" customWidth="1"/>
    <col min="22" max="22" width="0" hidden="1" customWidth="1"/>
    <col min="23" max="23" width="14.140625" hidden="1" customWidth="1"/>
    <col min="24" max="24" width="7.28515625" customWidth="1"/>
    <col min="25" max="25" width="11.42578125" customWidth="1"/>
    <col min="26" max="26" width="14.140625" customWidth="1"/>
  </cols>
  <sheetData>
    <row r="3" spans="1:26" ht="12" customHeight="1" x14ac:dyDescent="0.2">
      <c r="F3" t="s">
        <v>59</v>
      </c>
    </row>
    <row r="4" spans="1:26" ht="12" customHeight="1" x14ac:dyDescent="0.2"/>
    <row r="5" spans="1:26" ht="12.95" customHeight="1" x14ac:dyDescent="0.2">
      <c r="B5" s="1"/>
      <c r="C5" s="358" t="s">
        <v>90</v>
      </c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8"/>
      <c r="R5" s="21"/>
      <c r="S5" s="21"/>
    </row>
    <row r="6" spans="1:26" ht="9.9499999999999993" customHeight="1" x14ac:dyDescent="0.25">
      <c r="B6" s="1"/>
      <c r="C6" s="15"/>
      <c r="D6" s="7"/>
      <c r="E6" s="5"/>
      <c r="F6" s="5"/>
      <c r="G6" s="5"/>
      <c r="H6" s="5"/>
      <c r="I6" s="5"/>
      <c r="V6" s="12"/>
      <c r="W6" s="12"/>
    </row>
    <row r="7" spans="1:26" ht="12.95" customHeight="1" x14ac:dyDescent="0.2">
      <c r="B7" s="1"/>
      <c r="C7" s="358" t="s">
        <v>214</v>
      </c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  <c r="R7" s="21"/>
      <c r="S7" s="21"/>
      <c r="T7" s="12"/>
      <c r="U7" s="12"/>
      <c r="V7" s="12"/>
      <c r="W7" s="12"/>
    </row>
    <row r="8" spans="1:26" ht="9.9499999999999993" customHeight="1" x14ac:dyDescent="0.2">
      <c r="B8" s="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2"/>
      <c r="U8" s="12"/>
      <c r="V8" s="12"/>
      <c r="W8" s="12"/>
    </row>
    <row r="9" spans="1:26" ht="9.9499999999999993" customHeight="1" thickBot="1" x14ac:dyDescent="0.25">
      <c r="B9" s="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12"/>
      <c r="U9" s="12"/>
      <c r="V9" s="12"/>
      <c r="W9" s="12"/>
    </row>
    <row r="10" spans="1:26" ht="15.95" customHeight="1" thickBot="1" x14ac:dyDescent="0.25">
      <c r="A10" s="134" t="s">
        <v>63</v>
      </c>
      <c r="B10" s="247" t="s">
        <v>23</v>
      </c>
      <c r="C10" s="135" t="s">
        <v>24</v>
      </c>
      <c r="D10" s="78" t="s">
        <v>25</v>
      </c>
      <c r="E10" s="78" t="s">
        <v>26</v>
      </c>
      <c r="F10" s="78" t="s">
        <v>27</v>
      </c>
      <c r="G10" s="78" t="s">
        <v>28</v>
      </c>
      <c r="H10" s="78" t="s">
        <v>29</v>
      </c>
      <c r="I10" s="78" t="s">
        <v>30</v>
      </c>
      <c r="J10" s="136" t="s">
        <v>31</v>
      </c>
      <c r="K10" s="78" t="s">
        <v>40</v>
      </c>
      <c r="L10" s="78" t="s">
        <v>33</v>
      </c>
      <c r="M10" s="78" t="s">
        <v>32</v>
      </c>
      <c r="N10" s="78" t="s">
        <v>33</v>
      </c>
      <c r="O10" s="78" t="s">
        <v>34</v>
      </c>
      <c r="P10" s="78" t="s">
        <v>35</v>
      </c>
      <c r="Q10" s="78" t="s">
        <v>33</v>
      </c>
      <c r="R10" s="78" t="s">
        <v>33</v>
      </c>
      <c r="S10" s="78" t="s">
        <v>34</v>
      </c>
      <c r="T10" s="78" t="s">
        <v>35</v>
      </c>
      <c r="U10" s="78" t="s">
        <v>33</v>
      </c>
      <c r="V10" s="78" t="s">
        <v>36</v>
      </c>
      <c r="W10" s="78" t="s">
        <v>37</v>
      </c>
      <c r="X10" s="78" t="s">
        <v>33</v>
      </c>
      <c r="Y10" s="78" t="s">
        <v>36</v>
      </c>
      <c r="Z10" s="83" t="s">
        <v>83</v>
      </c>
    </row>
    <row r="11" spans="1:26" ht="15" customHeight="1" x14ac:dyDescent="0.2">
      <c r="A11" s="250">
        <v>1</v>
      </c>
      <c r="B11" s="248" t="s">
        <v>232</v>
      </c>
      <c r="C11" s="158">
        <v>199.99</v>
      </c>
      <c r="D11" s="159">
        <v>36</v>
      </c>
      <c r="E11" s="160">
        <v>18.45</v>
      </c>
      <c r="F11" s="161" t="s">
        <v>108</v>
      </c>
      <c r="G11" s="162">
        <v>17.04</v>
      </c>
      <c r="H11" s="161">
        <v>21630</v>
      </c>
      <c r="I11" s="161" t="s">
        <v>276</v>
      </c>
      <c r="J11" s="163">
        <v>27.03</v>
      </c>
      <c r="K11" s="164">
        <v>46100</v>
      </c>
      <c r="L11" s="159">
        <v>11</v>
      </c>
      <c r="M11" s="164">
        <v>46122</v>
      </c>
      <c r="N11" s="161"/>
      <c r="O11" s="161"/>
      <c r="P11" s="161"/>
      <c r="Q11" s="161"/>
      <c r="R11" s="159">
        <v>14.58</v>
      </c>
      <c r="S11" s="159">
        <v>531.5</v>
      </c>
      <c r="T11" s="164">
        <v>46146</v>
      </c>
      <c r="U11" s="161"/>
      <c r="V11" s="161"/>
      <c r="W11" s="161"/>
      <c r="X11" s="159">
        <v>12</v>
      </c>
      <c r="Y11" s="165">
        <v>573</v>
      </c>
      <c r="Z11" s="166">
        <v>1105</v>
      </c>
    </row>
    <row r="12" spans="1:26" ht="15" customHeight="1" x14ac:dyDescent="0.2">
      <c r="A12" s="156">
        <v>2</v>
      </c>
      <c r="B12" s="249" t="s">
        <v>234</v>
      </c>
      <c r="C12" s="167">
        <v>225</v>
      </c>
      <c r="D12" s="168">
        <v>32.26</v>
      </c>
      <c r="E12" s="169">
        <v>19.600000000000001</v>
      </c>
      <c r="F12" s="170" t="s">
        <v>65</v>
      </c>
      <c r="G12" s="171">
        <v>33.11</v>
      </c>
      <c r="H12" s="170">
        <v>25643</v>
      </c>
      <c r="I12" s="170" t="s">
        <v>60</v>
      </c>
      <c r="J12" s="172">
        <v>44.03</v>
      </c>
      <c r="K12" s="173">
        <v>46129</v>
      </c>
      <c r="L12" s="168">
        <v>14.12</v>
      </c>
      <c r="M12" s="173">
        <v>46138</v>
      </c>
      <c r="N12" s="170"/>
      <c r="O12" s="170"/>
      <c r="P12" s="170"/>
      <c r="Q12" s="170"/>
      <c r="R12" s="168">
        <v>1.42</v>
      </c>
      <c r="S12" s="168">
        <v>203.3</v>
      </c>
      <c r="T12" s="173">
        <v>46146</v>
      </c>
      <c r="U12" s="170"/>
      <c r="V12" s="170"/>
      <c r="W12" s="170"/>
      <c r="X12" s="168">
        <v>18.5</v>
      </c>
      <c r="Y12" s="174">
        <v>209</v>
      </c>
      <c r="Z12" s="175">
        <v>412.3</v>
      </c>
    </row>
    <row r="13" spans="1:26" ht="15" customHeight="1" x14ac:dyDescent="0.2">
      <c r="A13" s="156">
        <v>3</v>
      </c>
      <c r="B13" s="249" t="s">
        <v>235</v>
      </c>
      <c r="C13" s="167">
        <v>229</v>
      </c>
      <c r="D13" s="168">
        <v>32.26</v>
      </c>
      <c r="E13" s="169">
        <v>20.25</v>
      </c>
      <c r="F13" s="170" t="s">
        <v>65</v>
      </c>
      <c r="G13" s="169">
        <v>30.01</v>
      </c>
      <c r="H13" s="170">
        <v>27808</v>
      </c>
      <c r="I13" s="170" t="s">
        <v>60</v>
      </c>
      <c r="J13" s="172">
        <v>43.09</v>
      </c>
      <c r="K13" s="173">
        <v>46131</v>
      </c>
      <c r="L13" s="168">
        <v>13.48</v>
      </c>
      <c r="M13" s="173">
        <v>46142</v>
      </c>
      <c r="N13" s="170"/>
      <c r="O13" s="170"/>
      <c r="P13" s="170"/>
      <c r="Q13" s="170"/>
      <c r="R13" s="168">
        <v>17</v>
      </c>
      <c r="S13" s="168">
        <v>267.10000000000002</v>
      </c>
      <c r="T13" s="173">
        <v>46147</v>
      </c>
      <c r="U13" s="170"/>
      <c r="V13" s="170"/>
      <c r="W13" s="170"/>
      <c r="X13" s="168">
        <v>22.55</v>
      </c>
      <c r="Y13" s="174">
        <v>125.5</v>
      </c>
      <c r="Z13" s="175">
        <v>393</v>
      </c>
    </row>
    <row r="14" spans="1:26" ht="15" customHeight="1" x14ac:dyDescent="0.2">
      <c r="A14" s="156">
        <v>4</v>
      </c>
      <c r="B14" s="249" t="s">
        <v>236</v>
      </c>
      <c r="C14" s="167">
        <v>199.95</v>
      </c>
      <c r="D14" s="168">
        <v>32.26</v>
      </c>
      <c r="E14" s="169">
        <v>19.28</v>
      </c>
      <c r="F14" s="170" t="s">
        <v>65</v>
      </c>
      <c r="G14" s="169">
        <v>33.049999999999997</v>
      </c>
      <c r="H14" s="170">
        <v>21296</v>
      </c>
      <c r="I14" s="170" t="s">
        <v>60</v>
      </c>
      <c r="J14" s="172">
        <v>43.08</v>
      </c>
      <c r="K14" s="173">
        <v>46132</v>
      </c>
      <c r="L14" s="168">
        <v>7</v>
      </c>
      <c r="M14" s="173">
        <v>46146</v>
      </c>
      <c r="N14" s="170"/>
      <c r="O14" s="170"/>
      <c r="P14" s="170"/>
      <c r="Q14" s="170"/>
      <c r="R14" s="168">
        <v>22.36</v>
      </c>
      <c r="S14" s="168">
        <v>351.3</v>
      </c>
      <c r="T14" s="173">
        <v>46148</v>
      </c>
      <c r="U14" s="170"/>
      <c r="V14" s="170"/>
      <c r="W14" s="170"/>
      <c r="X14" s="168">
        <v>8.25</v>
      </c>
      <c r="Y14" s="174">
        <v>33.4</v>
      </c>
      <c r="Z14" s="175">
        <v>385.2</v>
      </c>
    </row>
    <row r="15" spans="1:26" ht="15" customHeight="1" x14ac:dyDescent="0.2">
      <c r="A15" s="156">
        <v>5</v>
      </c>
      <c r="B15" s="249" t="s">
        <v>237</v>
      </c>
      <c r="C15" s="167">
        <v>184.96</v>
      </c>
      <c r="D15" s="168">
        <v>28</v>
      </c>
      <c r="E15" s="169">
        <v>16.8</v>
      </c>
      <c r="F15" s="170" t="s">
        <v>65</v>
      </c>
      <c r="G15" s="169">
        <v>33.090000000000003</v>
      </c>
      <c r="H15" s="170">
        <v>10928</v>
      </c>
      <c r="I15" s="170" t="s">
        <v>60</v>
      </c>
      <c r="J15" s="172">
        <v>38.04</v>
      </c>
      <c r="K15" s="173">
        <v>46147</v>
      </c>
      <c r="L15" s="168">
        <v>9.1199999999999992</v>
      </c>
      <c r="M15" s="173">
        <v>46147</v>
      </c>
      <c r="N15" s="170"/>
      <c r="O15" s="170"/>
      <c r="P15" s="170"/>
      <c r="Q15" s="170"/>
      <c r="R15" s="168">
        <v>10.48</v>
      </c>
      <c r="S15" s="168">
        <v>1.3</v>
      </c>
      <c r="T15" s="173">
        <v>46157</v>
      </c>
      <c r="U15" s="170"/>
      <c r="V15" s="170"/>
      <c r="W15" s="170"/>
      <c r="X15" s="168">
        <v>9.35</v>
      </c>
      <c r="Y15" s="174">
        <v>238.4</v>
      </c>
      <c r="Z15" s="175">
        <v>240.2</v>
      </c>
    </row>
    <row r="16" spans="1:26" ht="15" customHeight="1" x14ac:dyDescent="0.2">
      <c r="A16" s="156">
        <v>6</v>
      </c>
      <c r="B16" s="249" t="s">
        <v>238</v>
      </c>
      <c r="C16" s="167">
        <v>198</v>
      </c>
      <c r="D16" s="168">
        <v>32.26</v>
      </c>
      <c r="E16" s="169">
        <v>18.600000000000001</v>
      </c>
      <c r="F16" s="170" t="s">
        <v>65</v>
      </c>
      <c r="G16" s="169">
        <v>26.05</v>
      </c>
      <c r="H16" s="170">
        <v>19990</v>
      </c>
      <c r="I16" s="170" t="s">
        <v>137</v>
      </c>
      <c r="J16" s="172">
        <v>23.11</v>
      </c>
      <c r="K16" s="173">
        <v>46145</v>
      </c>
      <c r="L16" s="168">
        <v>4.4800000000000004</v>
      </c>
      <c r="M16" s="173">
        <v>46146</v>
      </c>
      <c r="N16" s="170"/>
      <c r="O16" s="170"/>
      <c r="P16" s="170"/>
      <c r="Q16" s="170"/>
      <c r="R16" s="168">
        <v>13.54</v>
      </c>
      <c r="S16" s="168">
        <v>33</v>
      </c>
      <c r="T16" s="173">
        <v>46157</v>
      </c>
      <c r="U16" s="170"/>
      <c r="V16" s="170"/>
      <c r="W16" s="170"/>
      <c r="X16" s="168">
        <v>10.35</v>
      </c>
      <c r="Y16" s="174">
        <v>260.39999999999998</v>
      </c>
      <c r="Z16" s="175">
        <v>293.39999999999998</v>
      </c>
    </row>
    <row r="17" spans="1:26" ht="15" customHeight="1" x14ac:dyDescent="0.2">
      <c r="A17" s="156">
        <v>7</v>
      </c>
      <c r="B17" s="249" t="s">
        <v>239</v>
      </c>
      <c r="C17" s="167">
        <v>179.9</v>
      </c>
      <c r="D17" s="168">
        <v>28.4</v>
      </c>
      <c r="E17" s="169">
        <v>15</v>
      </c>
      <c r="F17" s="170" t="s">
        <v>65</v>
      </c>
      <c r="G17" s="169">
        <v>34.1</v>
      </c>
      <c r="H17" s="170">
        <v>12019</v>
      </c>
      <c r="I17" s="170" t="s">
        <v>204</v>
      </c>
      <c r="J17" s="172">
        <v>25.11</v>
      </c>
      <c r="K17" s="173">
        <v>46145</v>
      </c>
      <c r="L17" s="168">
        <v>23</v>
      </c>
      <c r="M17" s="173">
        <v>46146</v>
      </c>
      <c r="N17" s="170"/>
      <c r="O17" s="170"/>
      <c r="P17" s="170"/>
      <c r="Q17" s="170"/>
      <c r="R17" s="168">
        <v>16.100000000000001</v>
      </c>
      <c r="S17" s="168">
        <v>17.100000000000001</v>
      </c>
      <c r="T17" s="173">
        <v>46157</v>
      </c>
      <c r="U17" s="170"/>
      <c r="V17" s="170"/>
      <c r="W17" s="170"/>
      <c r="X17" s="168">
        <v>11.25</v>
      </c>
      <c r="Y17" s="174">
        <v>259.10000000000002</v>
      </c>
      <c r="Z17" s="175">
        <v>276.2</v>
      </c>
    </row>
    <row r="18" spans="1:26" ht="15" customHeight="1" x14ac:dyDescent="0.2">
      <c r="A18" s="156">
        <v>8</v>
      </c>
      <c r="B18" s="249" t="s">
        <v>277</v>
      </c>
      <c r="C18" s="167">
        <v>229</v>
      </c>
      <c r="D18" s="168">
        <v>32.26</v>
      </c>
      <c r="E18" s="169">
        <v>20</v>
      </c>
      <c r="F18" s="170" t="s">
        <v>65</v>
      </c>
      <c r="G18" s="169">
        <v>33.03</v>
      </c>
      <c r="H18" s="170">
        <v>25570</v>
      </c>
      <c r="I18" s="170" t="s">
        <v>60</v>
      </c>
      <c r="J18" s="172">
        <v>43.1</v>
      </c>
      <c r="K18" s="173">
        <v>46119</v>
      </c>
      <c r="L18" s="168">
        <v>19.3</v>
      </c>
      <c r="M18" s="173">
        <v>46148</v>
      </c>
      <c r="N18" s="170"/>
      <c r="O18" s="170"/>
      <c r="P18" s="170"/>
      <c r="Q18" s="170"/>
      <c r="R18" s="168">
        <v>1.48</v>
      </c>
      <c r="S18" s="168">
        <v>678.1</v>
      </c>
      <c r="T18" s="173">
        <v>46157</v>
      </c>
      <c r="U18" s="170"/>
      <c r="V18" s="170"/>
      <c r="W18" s="170"/>
      <c r="X18" s="168">
        <v>18.239999999999998</v>
      </c>
      <c r="Y18" s="174">
        <v>232.3</v>
      </c>
      <c r="Z18" s="175">
        <v>910.5</v>
      </c>
    </row>
    <row r="19" spans="1:26" ht="15" customHeight="1" x14ac:dyDescent="0.2">
      <c r="A19" s="156">
        <v>9</v>
      </c>
      <c r="B19" s="249" t="s">
        <v>241</v>
      </c>
      <c r="C19" s="167">
        <v>198</v>
      </c>
      <c r="D19" s="168">
        <v>32.26</v>
      </c>
      <c r="E19" s="169">
        <v>18.600000000000001</v>
      </c>
      <c r="F19" s="170" t="s">
        <v>108</v>
      </c>
      <c r="G19" s="169">
        <v>15</v>
      </c>
      <c r="H19" s="170">
        <v>19691</v>
      </c>
      <c r="I19" s="170" t="s">
        <v>278</v>
      </c>
      <c r="J19" s="172">
        <v>25.09</v>
      </c>
      <c r="K19" s="173">
        <v>46133</v>
      </c>
      <c r="L19" s="168">
        <v>10.36</v>
      </c>
      <c r="M19" s="173">
        <v>46148</v>
      </c>
      <c r="N19" s="170"/>
      <c r="O19" s="170"/>
      <c r="P19" s="170"/>
      <c r="Q19" s="170"/>
      <c r="R19" s="168">
        <v>11.3</v>
      </c>
      <c r="S19" s="168">
        <v>360.5</v>
      </c>
      <c r="T19" s="173">
        <v>46161</v>
      </c>
      <c r="U19" s="170"/>
      <c r="V19" s="170"/>
      <c r="W19" s="170"/>
      <c r="X19" s="168">
        <v>9.1999999999999993</v>
      </c>
      <c r="Y19" s="174">
        <v>309.5</v>
      </c>
      <c r="Z19" s="175">
        <v>670.4</v>
      </c>
    </row>
    <row r="20" spans="1:26" ht="15" customHeight="1" x14ac:dyDescent="0.2">
      <c r="A20" s="156">
        <v>10</v>
      </c>
      <c r="B20" s="249" t="s">
        <v>242</v>
      </c>
      <c r="C20" s="167">
        <v>229</v>
      </c>
      <c r="D20" s="168">
        <v>36.5</v>
      </c>
      <c r="E20" s="169">
        <v>18.5</v>
      </c>
      <c r="F20" s="170" t="s">
        <v>108</v>
      </c>
      <c r="G20" s="169">
        <v>18.100000000000001</v>
      </c>
      <c r="H20" s="170">
        <v>23679</v>
      </c>
      <c r="I20" s="170" t="s">
        <v>279</v>
      </c>
      <c r="J20" s="172">
        <v>24</v>
      </c>
      <c r="K20" s="173">
        <v>46103</v>
      </c>
      <c r="L20" s="168">
        <v>18</v>
      </c>
      <c r="M20" s="173">
        <v>46146</v>
      </c>
      <c r="N20" s="170"/>
      <c r="O20" s="170"/>
      <c r="P20" s="170"/>
      <c r="Q20" s="170"/>
      <c r="R20" s="168">
        <v>21.06</v>
      </c>
      <c r="S20" s="168">
        <v>1035</v>
      </c>
      <c r="T20" s="173">
        <v>46161</v>
      </c>
      <c r="U20" s="170"/>
      <c r="V20" s="170"/>
      <c r="W20" s="170"/>
      <c r="X20" s="168">
        <v>16.2</v>
      </c>
      <c r="Y20" s="174">
        <v>349.1</v>
      </c>
      <c r="Z20" s="175">
        <v>640.20000000000005</v>
      </c>
    </row>
    <row r="21" spans="1:26" ht="15" customHeight="1" x14ac:dyDescent="0.2">
      <c r="A21" s="156">
        <v>11</v>
      </c>
      <c r="B21" s="249" t="s">
        <v>243</v>
      </c>
      <c r="C21" s="167">
        <v>149.93</v>
      </c>
      <c r="D21" s="168">
        <v>24.6</v>
      </c>
      <c r="E21" s="169">
        <v>13.2</v>
      </c>
      <c r="F21" s="170" t="s">
        <v>65</v>
      </c>
      <c r="G21" s="169">
        <v>16.04</v>
      </c>
      <c r="H21" s="170">
        <v>6544</v>
      </c>
      <c r="I21" s="170" t="s">
        <v>60</v>
      </c>
      <c r="J21" s="172">
        <v>22.07</v>
      </c>
      <c r="K21" s="173">
        <v>46148</v>
      </c>
      <c r="L21" s="168">
        <v>22.3</v>
      </c>
      <c r="M21" s="173">
        <v>46157</v>
      </c>
      <c r="N21" s="170"/>
      <c r="O21" s="170"/>
      <c r="P21" s="170"/>
      <c r="Q21" s="170"/>
      <c r="R21" s="168">
        <v>13.36</v>
      </c>
      <c r="S21" s="168">
        <v>207</v>
      </c>
      <c r="T21" s="173">
        <v>46161</v>
      </c>
      <c r="U21" s="170"/>
      <c r="V21" s="170"/>
      <c r="W21" s="170"/>
      <c r="X21" s="168">
        <v>11.12</v>
      </c>
      <c r="Y21" s="174">
        <v>93.3</v>
      </c>
      <c r="Z21" s="175">
        <v>300.39999999999998</v>
      </c>
    </row>
    <row r="22" spans="1:26" ht="15" customHeight="1" x14ac:dyDescent="0.2">
      <c r="A22" s="156">
        <v>12</v>
      </c>
      <c r="B22" s="249" t="s">
        <v>245</v>
      </c>
      <c r="C22" s="167">
        <v>199.9</v>
      </c>
      <c r="D22" s="168">
        <v>32.26</v>
      </c>
      <c r="E22" s="169">
        <v>18.93</v>
      </c>
      <c r="F22" s="170" t="s">
        <v>65</v>
      </c>
      <c r="G22" s="169">
        <v>32.1</v>
      </c>
      <c r="H22" s="170">
        <v>21206</v>
      </c>
      <c r="I22" s="170" t="s">
        <v>60</v>
      </c>
      <c r="J22" s="172">
        <v>41.11</v>
      </c>
      <c r="K22" s="173">
        <v>46128</v>
      </c>
      <c r="L22" s="168">
        <v>17.3</v>
      </c>
      <c r="M22" s="173">
        <v>46157</v>
      </c>
      <c r="N22" s="170"/>
      <c r="O22" s="170"/>
      <c r="P22" s="170"/>
      <c r="Q22" s="170"/>
      <c r="R22" s="168">
        <v>20.3</v>
      </c>
      <c r="S22" s="168">
        <v>699</v>
      </c>
      <c r="T22" s="173">
        <v>46161</v>
      </c>
      <c r="U22" s="170"/>
      <c r="V22" s="170"/>
      <c r="W22" s="170"/>
      <c r="X22" s="168">
        <v>15.45</v>
      </c>
      <c r="Y22" s="174">
        <v>91.1</v>
      </c>
      <c r="Z22" s="175">
        <v>790.1</v>
      </c>
    </row>
    <row r="23" spans="1:26" ht="15" customHeight="1" x14ac:dyDescent="0.2">
      <c r="A23" s="156">
        <v>13</v>
      </c>
      <c r="B23" s="249" t="s">
        <v>246</v>
      </c>
      <c r="C23" s="167">
        <v>165.2</v>
      </c>
      <c r="D23" s="168">
        <v>26.7</v>
      </c>
      <c r="E23" s="169">
        <v>13.6</v>
      </c>
      <c r="F23" s="170" t="s">
        <v>65</v>
      </c>
      <c r="G23" s="169">
        <v>33.090000000000003</v>
      </c>
      <c r="H23" s="170">
        <v>8365</v>
      </c>
      <c r="I23" s="170" t="s">
        <v>280</v>
      </c>
      <c r="J23" s="172">
        <v>30.02</v>
      </c>
      <c r="K23" s="173">
        <v>46159</v>
      </c>
      <c r="L23" s="168">
        <v>1.3</v>
      </c>
      <c r="M23" s="173">
        <v>46161</v>
      </c>
      <c r="N23" s="170"/>
      <c r="O23" s="170"/>
      <c r="P23" s="170"/>
      <c r="Q23" s="170"/>
      <c r="R23" s="168">
        <v>13.54</v>
      </c>
      <c r="S23" s="168">
        <v>60.2</v>
      </c>
      <c r="T23" s="173">
        <v>46164</v>
      </c>
      <c r="U23" s="170"/>
      <c r="V23" s="170"/>
      <c r="W23" s="170"/>
      <c r="X23" s="168">
        <v>17.05</v>
      </c>
      <c r="Y23" s="174">
        <v>75.099999999999994</v>
      </c>
      <c r="Z23" s="175">
        <v>135.30000000000001</v>
      </c>
    </row>
    <row r="24" spans="1:26" ht="15" customHeight="1" x14ac:dyDescent="0.2">
      <c r="A24" s="156">
        <v>14</v>
      </c>
      <c r="B24" s="249" t="s">
        <v>247</v>
      </c>
      <c r="C24" s="167">
        <v>199.98</v>
      </c>
      <c r="D24" s="168">
        <v>32.26</v>
      </c>
      <c r="E24" s="169">
        <v>18.329999999999998</v>
      </c>
      <c r="F24" s="170" t="s">
        <v>65</v>
      </c>
      <c r="G24" s="169">
        <v>24.06</v>
      </c>
      <c r="H24" s="170">
        <v>20020</v>
      </c>
      <c r="I24" s="170" t="s">
        <v>60</v>
      </c>
      <c r="J24" s="172">
        <v>35.020000000000003</v>
      </c>
      <c r="K24" s="173">
        <v>46112</v>
      </c>
      <c r="L24" s="168">
        <v>0.2</v>
      </c>
      <c r="M24" s="173">
        <v>46161</v>
      </c>
      <c r="N24" s="170"/>
      <c r="O24" s="170"/>
      <c r="P24" s="170"/>
      <c r="Q24" s="170"/>
      <c r="R24" s="168">
        <v>12.25</v>
      </c>
      <c r="S24" s="168">
        <v>468</v>
      </c>
      <c r="T24" s="173">
        <v>46164</v>
      </c>
      <c r="U24" s="170"/>
      <c r="V24" s="170"/>
      <c r="W24" s="170"/>
      <c r="X24" s="168">
        <v>18.05</v>
      </c>
      <c r="Y24" s="174">
        <v>77.400000000000006</v>
      </c>
      <c r="Z24" s="175">
        <v>545.4</v>
      </c>
    </row>
    <row r="25" spans="1:26" ht="15" customHeight="1" x14ac:dyDescent="0.2">
      <c r="A25" s="156">
        <v>15</v>
      </c>
      <c r="B25" s="249" t="s">
        <v>248</v>
      </c>
      <c r="C25" s="167">
        <v>199.9</v>
      </c>
      <c r="D25" s="168">
        <v>32.24</v>
      </c>
      <c r="E25" s="169">
        <v>19.399999999999999</v>
      </c>
      <c r="F25" s="170" t="s">
        <v>65</v>
      </c>
      <c r="G25" s="169">
        <v>33.08</v>
      </c>
      <c r="H25" s="170">
        <v>21011</v>
      </c>
      <c r="I25" s="170" t="s">
        <v>60</v>
      </c>
      <c r="J25" s="172">
        <v>43.1</v>
      </c>
      <c r="K25" s="173">
        <v>46126</v>
      </c>
      <c r="L25" s="168">
        <v>15.48</v>
      </c>
      <c r="M25" s="173">
        <v>46161</v>
      </c>
      <c r="N25" s="170"/>
      <c r="O25" s="170"/>
      <c r="P25" s="170"/>
      <c r="Q25" s="170"/>
      <c r="R25" s="168">
        <v>17.36</v>
      </c>
      <c r="S25" s="168">
        <v>841.4</v>
      </c>
      <c r="T25" s="173">
        <v>46165</v>
      </c>
      <c r="U25" s="170"/>
      <c r="V25" s="170"/>
      <c r="W25" s="170"/>
      <c r="X25" s="168">
        <v>10</v>
      </c>
      <c r="Y25" s="174">
        <v>88.2</v>
      </c>
      <c r="Z25" s="175">
        <v>930.1</v>
      </c>
    </row>
    <row r="26" spans="1:26" ht="15" customHeight="1" x14ac:dyDescent="0.2">
      <c r="A26" s="156">
        <v>16</v>
      </c>
      <c r="B26" s="249" t="s">
        <v>249</v>
      </c>
      <c r="C26" s="167">
        <v>199.9</v>
      </c>
      <c r="D26" s="168">
        <v>32.26</v>
      </c>
      <c r="E26" s="169">
        <v>18.600000000000001</v>
      </c>
      <c r="F26" s="170" t="s">
        <v>65</v>
      </c>
      <c r="G26" s="169">
        <v>33.07</v>
      </c>
      <c r="H26" s="170">
        <v>21466</v>
      </c>
      <c r="I26" s="170" t="s">
        <v>60</v>
      </c>
      <c r="J26" s="172">
        <v>41.06</v>
      </c>
      <c r="K26" s="173">
        <v>46138</v>
      </c>
      <c r="L26" s="168">
        <v>14.54</v>
      </c>
      <c r="M26" s="173">
        <v>46164</v>
      </c>
      <c r="N26" s="170"/>
      <c r="O26" s="170"/>
      <c r="P26" s="170"/>
      <c r="Q26" s="170"/>
      <c r="R26" s="168">
        <v>21.36</v>
      </c>
      <c r="S26" s="168">
        <v>630.4</v>
      </c>
      <c r="T26" s="173">
        <v>46165</v>
      </c>
      <c r="U26" s="170"/>
      <c r="V26" s="170"/>
      <c r="W26" s="170"/>
      <c r="X26" s="168">
        <v>23.15</v>
      </c>
      <c r="Y26" s="174">
        <v>25.3</v>
      </c>
      <c r="Z26" s="175">
        <v>656.2</v>
      </c>
    </row>
    <row r="27" spans="1:26" ht="15" customHeight="1" x14ac:dyDescent="0.2">
      <c r="A27" s="156">
        <v>17</v>
      </c>
      <c r="B27" s="249" t="s">
        <v>250</v>
      </c>
      <c r="C27" s="167">
        <v>190</v>
      </c>
      <c r="D27" s="168">
        <v>32.26</v>
      </c>
      <c r="E27" s="169">
        <v>18.100000000000001</v>
      </c>
      <c r="F27" s="170" t="s">
        <v>108</v>
      </c>
      <c r="G27" s="169">
        <v>16.02</v>
      </c>
      <c r="H27" s="170">
        <v>18765</v>
      </c>
      <c r="I27" s="170" t="s">
        <v>61</v>
      </c>
      <c r="J27" s="172">
        <v>37.11</v>
      </c>
      <c r="K27" s="173">
        <v>46115</v>
      </c>
      <c r="L27" s="168">
        <v>0.01</v>
      </c>
      <c r="M27" s="173">
        <v>46164</v>
      </c>
      <c r="N27" s="170"/>
      <c r="O27" s="170"/>
      <c r="P27" s="170"/>
      <c r="Q27" s="170"/>
      <c r="R27" s="168">
        <v>19.399999999999999</v>
      </c>
      <c r="S27" s="168">
        <v>1195.3</v>
      </c>
      <c r="T27" s="173">
        <v>46166</v>
      </c>
      <c r="U27" s="170"/>
      <c r="V27" s="170"/>
      <c r="W27" s="170"/>
      <c r="X27" s="168">
        <v>15.05</v>
      </c>
      <c r="Y27" s="174">
        <v>43.2</v>
      </c>
      <c r="Z27" s="175">
        <v>1239</v>
      </c>
    </row>
    <row r="28" spans="1:26" ht="15" customHeight="1" x14ac:dyDescent="0.2">
      <c r="A28" s="156">
        <v>18</v>
      </c>
      <c r="B28" s="249" t="s">
        <v>251</v>
      </c>
      <c r="C28" s="167">
        <v>229</v>
      </c>
      <c r="D28" s="168">
        <v>32.24</v>
      </c>
      <c r="E28" s="169">
        <v>20</v>
      </c>
      <c r="F28" s="170" t="s">
        <v>65</v>
      </c>
      <c r="G28" s="169">
        <v>32.11</v>
      </c>
      <c r="H28" s="170">
        <v>27579</v>
      </c>
      <c r="I28" s="170" t="s">
        <v>60</v>
      </c>
      <c r="J28" s="172">
        <v>39.11</v>
      </c>
      <c r="K28" s="173">
        <v>46155</v>
      </c>
      <c r="L28" s="168">
        <v>15.3</v>
      </c>
      <c r="M28" s="173">
        <v>46166</v>
      </c>
      <c r="N28" s="170"/>
      <c r="O28" s="170"/>
      <c r="P28" s="170"/>
      <c r="Q28" s="170"/>
      <c r="R28" s="168">
        <v>0.54</v>
      </c>
      <c r="S28" s="168">
        <v>249.2</v>
      </c>
      <c r="T28" s="173">
        <v>46166</v>
      </c>
      <c r="U28" s="170"/>
      <c r="V28" s="170"/>
      <c r="W28" s="170"/>
      <c r="X28" s="168">
        <v>23.55</v>
      </c>
      <c r="Y28" s="174">
        <v>23</v>
      </c>
      <c r="Z28" s="175">
        <v>272.2</v>
      </c>
    </row>
    <row r="29" spans="1:26" ht="15" customHeight="1" x14ac:dyDescent="0.2">
      <c r="A29" s="156">
        <v>19</v>
      </c>
      <c r="B29" s="249" t="s">
        <v>252</v>
      </c>
      <c r="C29" s="167">
        <v>228.99</v>
      </c>
      <c r="D29" s="168">
        <v>32.26</v>
      </c>
      <c r="E29" s="169">
        <v>20.010000000000002</v>
      </c>
      <c r="F29" s="170" t="s">
        <v>65</v>
      </c>
      <c r="G29" s="169">
        <v>30.08</v>
      </c>
      <c r="H29" s="170">
        <v>28058</v>
      </c>
      <c r="I29" s="170" t="s">
        <v>60</v>
      </c>
      <c r="J29" s="172">
        <v>39.08</v>
      </c>
      <c r="K29" s="173">
        <v>46156</v>
      </c>
      <c r="L29" s="168">
        <v>14.54</v>
      </c>
      <c r="M29" s="173">
        <v>46165</v>
      </c>
      <c r="N29" s="170"/>
      <c r="O29" s="170"/>
      <c r="P29" s="170"/>
      <c r="Q29" s="170"/>
      <c r="R29" s="168">
        <v>11.15</v>
      </c>
      <c r="S29" s="168">
        <v>212.2</v>
      </c>
      <c r="T29" s="173">
        <v>46167</v>
      </c>
      <c r="U29" s="170"/>
      <c r="V29" s="170"/>
      <c r="W29" s="170"/>
      <c r="X29" s="168">
        <v>12.3</v>
      </c>
      <c r="Y29" s="174">
        <v>40.1</v>
      </c>
      <c r="Z29" s="175">
        <v>261.3</v>
      </c>
    </row>
    <row r="30" spans="1:26" ht="15" customHeight="1" x14ac:dyDescent="0.2">
      <c r="A30" s="156">
        <v>20</v>
      </c>
      <c r="B30" s="249" t="s">
        <v>254</v>
      </c>
      <c r="C30" s="167">
        <v>229</v>
      </c>
      <c r="D30" s="168">
        <v>32.24</v>
      </c>
      <c r="E30" s="169">
        <v>20.149999999999999</v>
      </c>
      <c r="F30" s="170" t="s">
        <v>65</v>
      </c>
      <c r="G30" s="169">
        <v>33</v>
      </c>
      <c r="H30" s="170">
        <v>27532</v>
      </c>
      <c r="I30" s="176" t="s">
        <v>60</v>
      </c>
      <c r="J30" s="172">
        <v>42.06</v>
      </c>
      <c r="K30" s="173">
        <v>46157</v>
      </c>
      <c r="L30" s="168">
        <v>10.18</v>
      </c>
      <c r="M30" s="173">
        <v>46167</v>
      </c>
      <c r="N30" s="170"/>
      <c r="O30" s="170"/>
      <c r="P30" s="170"/>
      <c r="Q30" s="170"/>
      <c r="R30" s="168">
        <v>1.24</v>
      </c>
      <c r="S30" s="168">
        <v>231</v>
      </c>
      <c r="T30" s="173">
        <v>46167</v>
      </c>
      <c r="U30" s="170"/>
      <c r="V30" s="170"/>
      <c r="W30" s="170"/>
      <c r="X30" s="168">
        <v>23.55</v>
      </c>
      <c r="Y30" s="174">
        <v>22.3</v>
      </c>
      <c r="Z30" s="175">
        <v>253.3</v>
      </c>
    </row>
    <row r="31" spans="1:26" ht="15" customHeight="1" x14ac:dyDescent="0.2">
      <c r="A31" s="156">
        <v>21</v>
      </c>
      <c r="B31" s="249" t="s">
        <v>281</v>
      </c>
      <c r="C31" s="167">
        <v>178.70099999999999</v>
      </c>
      <c r="D31" s="168">
        <v>28</v>
      </c>
      <c r="E31" s="169">
        <v>14</v>
      </c>
      <c r="F31" s="170" t="s">
        <v>65</v>
      </c>
      <c r="G31" s="169">
        <v>21.05</v>
      </c>
      <c r="H31" s="170">
        <v>10404</v>
      </c>
      <c r="I31" s="170" t="s">
        <v>60</v>
      </c>
      <c r="J31" s="172">
        <v>29.03</v>
      </c>
      <c r="K31" s="173">
        <v>46155</v>
      </c>
      <c r="L31" s="168">
        <v>15</v>
      </c>
      <c r="M31" s="173">
        <v>46167</v>
      </c>
      <c r="N31" s="170"/>
      <c r="O31" s="170"/>
      <c r="P31" s="170"/>
      <c r="Q31" s="170"/>
      <c r="R31" s="168">
        <v>14.2</v>
      </c>
      <c r="S31" s="168">
        <v>287.2</v>
      </c>
      <c r="T31" s="173">
        <v>46168</v>
      </c>
      <c r="U31" s="170"/>
      <c r="V31" s="170"/>
      <c r="W31" s="170"/>
      <c r="X31" s="168">
        <v>16.55</v>
      </c>
      <c r="Y31" s="174">
        <v>26.3</v>
      </c>
      <c r="Z31" s="175">
        <v>313.5</v>
      </c>
    </row>
    <row r="32" spans="1:26" ht="15" customHeight="1" x14ac:dyDescent="0.2">
      <c r="A32" s="156">
        <v>22</v>
      </c>
      <c r="B32" s="249" t="s">
        <v>256</v>
      </c>
      <c r="C32" s="167">
        <v>228.99</v>
      </c>
      <c r="D32" s="168">
        <v>32.26</v>
      </c>
      <c r="E32" s="169">
        <v>20</v>
      </c>
      <c r="F32" s="170" t="s">
        <v>65</v>
      </c>
      <c r="G32" s="169">
        <v>31.11</v>
      </c>
      <c r="H32" s="170">
        <v>27490</v>
      </c>
      <c r="I32" s="170" t="s">
        <v>60</v>
      </c>
      <c r="J32" s="172">
        <v>41.11</v>
      </c>
      <c r="K32" s="173">
        <v>46158</v>
      </c>
      <c r="L32" s="168">
        <v>6.3</v>
      </c>
      <c r="M32" s="173">
        <v>46168</v>
      </c>
      <c r="N32" s="170"/>
      <c r="O32" s="170"/>
      <c r="P32" s="170"/>
      <c r="Q32" s="170"/>
      <c r="R32" s="168">
        <v>1</v>
      </c>
      <c r="S32" s="168">
        <v>234.3</v>
      </c>
      <c r="T32" s="173">
        <v>46169</v>
      </c>
      <c r="U32" s="170"/>
      <c r="V32" s="170"/>
      <c r="W32" s="170"/>
      <c r="X32" s="168">
        <v>1</v>
      </c>
      <c r="Y32" s="174">
        <v>24</v>
      </c>
      <c r="Z32" s="175">
        <v>258.3</v>
      </c>
    </row>
    <row r="33" spans="1:26" ht="15" customHeight="1" x14ac:dyDescent="0.2">
      <c r="A33" s="156">
        <v>23</v>
      </c>
      <c r="B33" s="249" t="s">
        <v>257</v>
      </c>
      <c r="C33" s="167">
        <v>176.83</v>
      </c>
      <c r="D33" s="168">
        <v>28.8</v>
      </c>
      <c r="E33" s="169">
        <v>14.2</v>
      </c>
      <c r="F33" s="170" t="s">
        <v>65</v>
      </c>
      <c r="G33" s="169">
        <v>21.08</v>
      </c>
      <c r="H33" s="170">
        <v>10765</v>
      </c>
      <c r="I33" s="170" t="s">
        <v>60</v>
      </c>
      <c r="J33" s="172">
        <v>26.09</v>
      </c>
      <c r="K33" s="173">
        <v>46166</v>
      </c>
      <c r="L33" s="168">
        <v>19.059999999999999</v>
      </c>
      <c r="M33" s="173">
        <v>46168</v>
      </c>
      <c r="N33" s="170"/>
      <c r="O33" s="170"/>
      <c r="P33" s="170"/>
      <c r="Q33" s="170"/>
      <c r="R33" s="168">
        <v>18.3</v>
      </c>
      <c r="S33" s="168">
        <v>47.2</v>
      </c>
      <c r="T33" s="173">
        <v>46169</v>
      </c>
      <c r="U33" s="170"/>
      <c r="V33" s="170"/>
      <c r="W33" s="170"/>
      <c r="X33" s="168">
        <v>16.5</v>
      </c>
      <c r="Y33" s="174">
        <v>22.2</v>
      </c>
      <c r="Z33" s="175">
        <v>69.400000000000006</v>
      </c>
    </row>
    <row r="34" spans="1:26" ht="15" customHeight="1" x14ac:dyDescent="0.2">
      <c r="A34" s="156">
        <v>24</v>
      </c>
      <c r="B34" s="249" t="s">
        <v>259</v>
      </c>
      <c r="C34" s="167">
        <v>183.1</v>
      </c>
      <c r="D34" s="168">
        <v>32.200000000000003</v>
      </c>
      <c r="E34" s="169">
        <v>14</v>
      </c>
      <c r="F34" s="170" t="s">
        <v>65</v>
      </c>
      <c r="G34" s="169">
        <v>27.08</v>
      </c>
      <c r="H34" s="170">
        <v>12176</v>
      </c>
      <c r="I34" s="170" t="s">
        <v>60</v>
      </c>
      <c r="J34" s="172">
        <v>30.02</v>
      </c>
      <c r="K34" s="173">
        <v>46169</v>
      </c>
      <c r="L34" s="168">
        <v>4.0999999999999996</v>
      </c>
      <c r="M34" s="173">
        <v>46169</v>
      </c>
      <c r="N34" s="170"/>
      <c r="O34" s="170"/>
      <c r="P34" s="170"/>
      <c r="Q34" s="170"/>
      <c r="R34" s="168">
        <v>8.4</v>
      </c>
      <c r="S34" s="168">
        <v>4.3</v>
      </c>
      <c r="T34" s="173">
        <v>46170</v>
      </c>
      <c r="U34" s="170"/>
      <c r="V34" s="170"/>
      <c r="W34" s="170"/>
      <c r="X34" s="168">
        <v>10.050000000000001</v>
      </c>
      <c r="Y34" s="174">
        <v>25.2</v>
      </c>
      <c r="Z34" s="175">
        <v>29.5</v>
      </c>
    </row>
    <row r="35" spans="1:26" ht="15" customHeight="1" x14ac:dyDescent="0.2">
      <c r="A35" s="156">
        <v>25</v>
      </c>
      <c r="B35" s="249" t="s">
        <v>260</v>
      </c>
      <c r="C35" s="167">
        <v>93.98</v>
      </c>
      <c r="D35" s="168">
        <v>23</v>
      </c>
      <c r="E35" s="169">
        <v>10</v>
      </c>
      <c r="F35" s="170" t="s">
        <v>108</v>
      </c>
      <c r="G35" s="169">
        <v>23.11</v>
      </c>
      <c r="H35" s="170">
        <v>2051</v>
      </c>
      <c r="I35" s="170" t="s">
        <v>282</v>
      </c>
      <c r="J35" s="172">
        <v>24.07</v>
      </c>
      <c r="K35" s="173">
        <v>46168</v>
      </c>
      <c r="L35" s="168">
        <v>8</v>
      </c>
      <c r="M35" s="173">
        <v>46168</v>
      </c>
      <c r="N35" s="170"/>
      <c r="O35" s="170"/>
      <c r="P35" s="170"/>
      <c r="Q35" s="170"/>
      <c r="R35" s="168">
        <v>9</v>
      </c>
      <c r="S35" s="168">
        <v>1</v>
      </c>
      <c r="T35" s="173">
        <v>46170</v>
      </c>
      <c r="U35" s="170"/>
      <c r="V35" s="170"/>
      <c r="W35" s="170"/>
      <c r="X35" s="168">
        <v>14.5</v>
      </c>
      <c r="Y35" s="174">
        <v>53.5</v>
      </c>
      <c r="Z35" s="175">
        <v>54.5</v>
      </c>
    </row>
    <row r="36" spans="1:26" ht="15" customHeight="1" x14ac:dyDescent="0.2">
      <c r="A36" s="156">
        <v>26</v>
      </c>
      <c r="B36" s="249" t="s">
        <v>261</v>
      </c>
      <c r="C36" s="167">
        <v>199.93</v>
      </c>
      <c r="D36" s="168">
        <v>32.25</v>
      </c>
      <c r="E36" s="169">
        <v>18.510000000000002</v>
      </c>
      <c r="F36" s="170" t="s">
        <v>65</v>
      </c>
      <c r="G36" s="169">
        <v>32.04</v>
      </c>
      <c r="H36" s="170">
        <v>21285</v>
      </c>
      <c r="I36" s="170" t="s">
        <v>60</v>
      </c>
      <c r="J36" s="172">
        <v>43.07</v>
      </c>
      <c r="K36" s="173">
        <v>46156</v>
      </c>
      <c r="L36" s="168">
        <v>16.18</v>
      </c>
      <c r="M36" s="173">
        <v>46169</v>
      </c>
      <c r="N36" s="170"/>
      <c r="O36" s="170"/>
      <c r="P36" s="170"/>
      <c r="Q36" s="170"/>
      <c r="R36" s="168">
        <v>2.2999999999999998</v>
      </c>
      <c r="S36" s="168">
        <v>298.10000000000002</v>
      </c>
      <c r="T36" s="173">
        <v>46170</v>
      </c>
      <c r="U36" s="170"/>
      <c r="V36" s="170"/>
      <c r="W36" s="170"/>
      <c r="X36" s="168">
        <v>18.100000000000001</v>
      </c>
      <c r="Y36" s="174">
        <v>39.4</v>
      </c>
      <c r="Z36" s="175">
        <v>337.5</v>
      </c>
    </row>
    <row r="37" spans="1:26" ht="15" customHeight="1" x14ac:dyDescent="0.2">
      <c r="A37" s="156">
        <v>27</v>
      </c>
      <c r="B37" s="249" t="s">
        <v>262</v>
      </c>
      <c r="C37" s="167">
        <v>229</v>
      </c>
      <c r="D37" s="168">
        <v>32.26</v>
      </c>
      <c r="E37" s="169">
        <v>20.05</v>
      </c>
      <c r="F37" s="170" t="s">
        <v>65</v>
      </c>
      <c r="G37" s="169">
        <v>33.03</v>
      </c>
      <c r="H37" s="170">
        <v>27609</v>
      </c>
      <c r="I37" s="170" t="s">
        <v>60</v>
      </c>
      <c r="J37" s="172">
        <v>42.01</v>
      </c>
      <c r="K37" s="173">
        <v>46168</v>
      </c>
      <c r="L37" s="168">
        <v>19.18</v>
      </c>
      <c r="M37" s="173">
        <v>46169</v>
      </c>
      <c r="N37" s="170"/>
      <c r="O37" s="170"/>
      <c r="P37" s="170"/>
      <c r="Q37" s="170"/>
      <c r="R37" s="168">
        <v>18.059999999999999</v>
      </c>
      <c r="S37" s="168">
        <v>22.4</v>
      </c>
      <c r="T37" s="173">
        <v>46170</v>
      </c>
      <c r="U37" s="170"/>
      <c r="V37" s="170"/>
      <c r="W37" s="170"/>
      <c r="X37" s="168">
        <v>23.1</v>
      </c>
      <c r="Y37" s="174">
        <v>29</v>
      </c>
      <c r="Z37" s="175">
        <v>51.5</v>
      </c>
    </row>
    <row r="38" spans="1:26" ht="15" customHeight="1" x14ac:dyDescent="0.2">
      <c r="A38" s="156">
        <v>28</v>
      </c>
      <c r="B38" s="249" t="s">
        <v>263</v>
      </c>
      <c r="C38" s="167">
        <v>105</v>
      </c>
      <c r="D38" s="168">
        <v>16.8</v>
      </c>
      <c r="E38" s="169">
        <v>8.4</v>
      </c>
      <c r="F38" s="170" t="s">
        <v>65</v>
      </c>
      <c r="G38" s="169">
        <v>21.08</v>
      </c>
      <c r="H38" s="170">
        <v>2361</v>
      </c>
      <c r="I38" s="170" t="s">
        <v>60</v>
      </c>
      <c r="J38" s="172">
        <v>34</v>
      </c>
      <c r="K38" s="173">
        <v>46116</v>
      </c>
      <c r="L38" s="168">
        <v>5.0599999999999996</v>
      </c>
      <c r="M38" s="173">
        <v>46166</v>
      </c>
      <c r="N38" s="170"/>
      <c r="O38" s="170"/>
      <c r="P38" s="170"/>
      <c r="Q38" s="170"/>
      <c r="R38" s="168">
        <v>16.420000000000002</v>
      </c>
      <c r="S38" s="168">
        <v>1211.3</v>
      </c>
      <c r="T38" s="173">
        <v>46172</v>
      </c>
      <c r="U38" s="170"/>
      <c r="V38" s="170"/>
      <c r="W38" s="170"/>
      <c r="X38" s="168">
        <v>2.5</v>
      </c>
      <c r="Y38" s="174">
        <v>130</v>
      </c>
      <c r="Z38" s="175">
        <v>1341.4</v>
      </c>
    </row>
    <row r="39" spans="1:26" ht="15" customHeight="1" x14ac:dyDescent="0.2">
      <c r="A39" s="156">
        <v>29</v>
      </c>
      <c r="B39" s="249" t="s">
        <v>264</v>
      </c>
      <c r="C39" s="167">
        <v>229</v>
      </c>
      <c r="D39" s="168">
        <v>32.26</v>
      </c>
      <c r="E39" s="169">
        <v>20.25</v>
      </c>
      <c r="F39" s="170" t="s">
        <v>65</v>
      </c>
      <c r="G39" s="169">
        <v>33.090000000000003</v>
      </c>
      <c r="H39" s="170">
        <v>27351</v>
      </c>
      <c r="I39" s="170" t="s">
        <v>60</v>
      </c>
      <c r="J39" s="172">
        <v>42.02</v>
      </c>
      <c r="K39" s="173">
        <v>46159</v>
      </c>
      <c r="L39" s="168">
        <v>13.3</v>
      </c>
      <c r="M39" s="173">
        <v>46170</v>
      </c>
      <c r="N39" s="170"/>
      <c r="O39" s="170"/>
      <c r="P39" s="170"/>
      <c r="Q39" s="170"/>
      <c r="R39" s="168">
        <v>19.3</v>
      </c>
      <c r="S39" s="168">
        <v>270</v>
      </c>
      <c r="T39" s="173">
        <v>46172</v>
      </c>
      <c r="U39" s="170"/>
      <c r="V39" s="170"/>
      <c r="W39" s="170"/>
      <c r="X39" s="168">
        <v>13</v>
      </c>
      <c r="Y39" s="174">
        <v>41.3</v>
      </c>
      <c r="Z39" s="175">
        <v>311.3</v>
      </c>
    </row>
    <row r="40" spans="1:26" ht="15" customHeight="1" x14ac:dyDescent="0.2">
      <c r="A40" s="156">
        <v>30</v>
      </c>
      <c r="B40" s="249" t="s">
        <v>265</v>
      </c>
      <c r="C40" s="167">
        <v>229</v>
      </c>
      <c r="D40" s="168">
        <v>32.26</v>
      </c>
      <c r="E40" s="169">
        <v>20</v>
      </c>
      <c r="F40" s="170" t="s">
        <v>65</v>
      </c>
      <c r="G40" s="169">
        <v>31.11</v>
      </c>
      <c r="H40" s="170">
        <v>27692</v>
      </c>
      <c r="I40" s="170" t="s">
        <v>60</v>
      </c>
      <c r="J40" s="172">
        <v>42.03</v>
      </c>
      <c r="K40" s="173">
        <v>46169</v>
      </c>
      <c r="L40" s="168">
        <v>11.45</v>
      </c>
      <c r="M40" s="173">
        <v>46171</v>
      </c>
      <c r="N40" s="170"/>
      <c r="O40" s="170"/>
      <c r="P40" s="170"/>
      <c r="Q40" s="170"/>
      <c r="R40" s="168">
        <v>1.1200000000000001</v>
      </c>
      <c r="S40" s="168">
        <v>37.200000000000003</v>
      </c>
      <c r="T40" s="173">
        <v>46172</v>
      </c>
      <c r="U40" s="170"/>
      <c r="V40" s="170"/>
      <c r="W40" s="170"/>
      <c r="X40" s="168">
        <v>13.5</v>
      </c>
      <c r="Y40" s="174">
        <v>36.299999999999997</v>
      </c>
      <c r="Z40" s="175">
        <v>74</v>
      </c>
    </row>
    <row r="41" spans="1:26" ht="15" customHeight="1" thickBot="1" x14ac:dyDescent="0.25">
      <c r="A41" s="347">
        <v>31</v>
      </c>
      <c r="B41" s="348" t="s">
        <v>266</v>
      </c>
      <c r="C41" s="349">
        <v>229</v>
      </c>
      <c r="D41" s="350">
        <v>32.26</v>
      </c>
      <c r="E41" s="351">
        <v>20</v>
      </c>
      <c r="F41" s="352" t="s">
        <v>65</v>
      </c>
      <c r="G41" s="351">
        <v>32.090000000000003</v>
      </c>
      <c r="H41" s="352">
        <v>27570</v>
      </c>
      <c r="I41" s="352" t="s">
        <v>60</v>
      </c>
      <c r="J41" s="353">
        <v>43.02</v>
      </c>
      <c r="K41" s="354">
        <v>46116</v>
      </c>
      <c r="L41" s="350">
        <v>11.55</v>
      </c>
      <c r="M41" s="354">
        <v>46172</v>
      </c>
      <c r="N41" s="352"/>
      <c r="O41" s="352"/>
      <c r="P41" s="352"/>
      <c r="Q41" s="352"/>
      <c r="R41" s="350">
        <v>4.3600000000000003</v>
      </c>
      <c r="S41" s="350">
        <v>1336.4</v>
      </c>
      <c r="T41" s="354">
        <v>46173</v>
      </c>
      <c r="U41" s="352"/>
      <c r="V41" s="352"/>
      <c r="W41" s="352"/>
      <c r="X41" s="350">
        <v>8</v>
      </c>
      <c r="Y41" s="355">
        <v>27.2</v>
      </c>
      <c r="Z41" s="356">
        <v>14364</v>
      </c>
    </row>
    <row r="42" spans="1:26" ht="15.95" customHeight="1" thickBot="1" x14ac:dyDescent="0.3">
      <c r="B42" s="177"/>
      <c r="C42" s="199">
        <f>AVERAGE(C11:C41)</f>
        <v>198.2945483870968</v>
      </c>
      <c r="D42" s="198"/>
      <c r="E42" s="198"/>
      <c r="F42" s="198"/>
      <c r="G42" s="202">
        <f>AVERAGE(G11:G41)</f>
        <v>27.777419354838713</v>
      </c>
      <c r="H42" s="198"/>
      <c r="I42" s="198"/>
      <c r="J42" s="202">
        <f>AVERAGE(J11:J41)</f>
        <v>35.544838709677421</v>
      </c>
      <c r="K42" s="198"/>
      <c r="L42" s="198"/>
      <c r="M42" s="198"/>
      <c r="N42" s="200"/>
      <c r="O42" s="197"/>
      <c r="P42" s="197"/>
      <c r="Q42" s="201"/>
      <c r="R42" s="199">
        <f>AVERAGE(R11:R41)</f>
        <v>12.009032258064517</v>
      </c>
      <c r="S42" s="198"/>
      <c r="T42" s="198"/>
      <c r="U42" s="198"/>
      <c r="V42" s="198"/>
      <c r="W42" s="198"/>
      <c r="X42" s="198"/>
      <c r="Y42" s="203">
        <f>AVERAGE(Y11:Y41)</f>
        <v>116.87419354838708</v>
      </c>
      <c r="Z42" s="198"/>
    </row>
    <row r="43" spans="1:26" ht="11.1" customHeight="1" x14ac:dyDescent="0.25">
      <c r="B43" s="177"/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</row>
    <row r="44" spans="1:26" ht="11.1" customHeight="1" x14ac:dyDescent="0.25">
      <c r="B44" s="177"/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</row>
    <row r="45" spans="1:26" ht="11.1" customHeight="1" x14ac:dyDescent="0.25"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</row>
    <row r="46" spans="1:26" ht="11.1" customHeight="1" thickBot="1" x14ac:dyDescent="0.3">
      <c r="B46" s="177"/>
      <c r="C46" s="178"/>
      <c r="D46" s="179"/>
      <c r="E46" s="179"/>
      <c r="F46" s="179"/>
      <c r="G46" s="180"/>
      <c r="H46" s="179"/>
      <c r="I46" s="179"/>
      <c r="J46" s="180"/>
      <c r="K46" s="179"/>
      <c r="L46" s="179"/>
      <c r="M46" s="179"/>
      <c r="N46" s="179"/>
      <c r="O46" s="179"/>
      <c r="P46" s="179"/>
      <c r="Q46" s="179"/>
      <c r="R46" s="179"/>
      <c r="S46" s="178"/>
      <c r="T46" s="179"/>
      <c r="U46" s="179"/>
      <c r="V46" s="179"/>
      <c r="W46" s="179"/>
      <c r="X46" s="179"/>
      <c r="Y46" s="178"/>
      <c r="Z46" s="177"/>
    </row>
    <row r="47" spans="1:26" ht="14.1" customHeight="1" x14ac:dyDescent="0.25">
      <c r="B47" s="177"/>
      <c r="C47" s="178"/>
      <c r="D47" s="179"/>
      <c r="E47" s="179"/>
      <c r="F47" s="179"/>
      <c r="G47" s="177"/>
      <c r="H47" s="181"/>
      <c r="I47" s="182" t="s">
        <v>50</v>
      </c>
      <c r="J47" s="182"/>
      <c r="K47" s="183"/>
      <c r="L47" s="183"/>
      <c r="M47" s="184">
        <v>567101</v>
      </c>
      <c r="N47" s="185"/>
      <c r="O47" s="177"/>
      <c r="P47" s="177"/>
      <c r="Q47" s="177"/>
      <c r="R47" s="177"/>
      <c r="S47" s="178"/>
      <c r="T47" s="179"/>
      <c r="U47" s="179"/>
      <c r="V47" s="179"/>
      <c r="W47" s="179"/>
      <c r="X47" s="179"/>
      <c r="Y47" s="178"/>
      <c r="Z47" s="177"/>
    </row>
    <row r="48" spans="1:26" ht="14.1" customHeight="1" x14ac:dyDescent="0.25">
      <c r="B48" s="177"/>
      <c r="C48" s="178"/>
      <c r="D48" s="179"/>
      <c r="E48" s="179"/>
      <c r="F48" s="179"/>
      <c r="G48" s="177"/>
      <c r="H48" s="186"/>
      <c r="I48" s="187" t="s">
        <v>53</v>
      </c>
      <c r="J48" s="187"/>
      <c r="K48" s="188"/>
      <c r="L48" s="188"/>
      <c r="M48" s="189">
        <v>22704</v>
      </c>
      <c r="N48" s="185"/>
      <c r="O48" s="177"/>
      <c r="P48" s="177"/>
      <c r="Q48" s="177"/>
      <c r="R48" s="177"/>
      <c r="S48" s="178"/>
      <c r="T48" s="179"/>
      <c r="U48" s="179"/>
      <c r="V48" s="179"/>
      <c r="W48" s="179"/>
      <c r="X48" s="179"/>
      <c r="Y48" s="178"/>
      <c r="Z48" s="177"/>
    </row>
    <row r="49" spans="2:26" ht="14.1" customHeight="1" x14ac:dyDescent="0.25">
      <c r="B49" s="177"/>
      <c r="C49" s="178"/>
      <c r="D49" s="179"/>
      <c r="E49" s="179"/>
      <c r="F49" s="179"/>
      <c r="G49" s="177"/>
      <c r="H49" s="186"/>
      <c r="I49" s="187" t="s">
        <v>283</v>
      </c>
      <c r="J49" s="187"/>
      <c r="K49" s="188"/>
      <c r="L49" s="188"/>
      <c r="M49" s="189">
        <v>697</v>
      </c>
      <c r="N49" s="185"/>
      <c r="O49" s="177"/>
      <c r="P49" s="177"/>
      <c r="Q49" s="177"/>
      <c r="R49" s="177"/>
      <c r="S49" s="178"/>
      <c r="T49" s="179"/>
      <c r="U49" s="179"/>
      <c r="V49" s="179"/>
      <c r="W49" s="179"/>
      <c r="X49" s="179"/>
      <c r="Y49" s="178"/>
      <c r="Z49" s="177"/>
    </row>
    <row r="50" spans="2:26" ht="14.1" customHeight="1" x14ac:dyDescent="0.25">
      <c r="B50" s="177"/>
      <c r="C50" s="178"/>
      <c r="D50" s="179"/>
      <c r="E50" s="179"/>
      <c r="F50" s="179"/>
      <c r="G50" s="177"/>
      <c r="H50" s="186"/>
      <c r="I50" s="187" t="s">
        <v>51</v>
      </c>
      <c r="J50" s="187"/>
      <c r="K50" s="188"/>
      <c r="L50" s="188"/>
      <c r="M50" s="190">
        <v>198.29</v>
      </c>
      <c r="N50" s="185"/>
      <c r="O50" s="177"/>
      <c r="P50" s="177"/>
      <c r="Q50" s="177"/>
      <c r="R50" s="177"/>
      <c r="S50" s="178"/>
      <c r="T50" s="179"/>
      <c r="U50" s="179"/>
      <c r="V50" s="179"/>
      <c r="W50" s="179"/>
      <c r="X50" s="179"/>
      <c r="Y50" s="178"/>
      <c r="Z50" s="177"/>
    </row>
    <row r="51" spans="2:26" ht="14.1" customHeight="1" x14ac:dyDescent="0.25">
      <c r="B51" s="177"/>
      <c r="C51" s="178"/>
      <c r="D51" s="179"/>
      <c r="E51" s="179"/>
      <c r="F51" s="179"/>
      <c r="G51" s="177"/>
      <c r="H51" s="362" t="s">
        <v>105</v>
      </c>
      <c r="I51" s="363"/>
      <c r="J51" s="363"/>
      <c r="K51" s="188"/>
      <c r="L51" s="188"/>
      <c r="M51" s="191">
        <v>27.78</v>
      </c>
      <c r="N51" s="185"/>
      <c r="O51" s="177"/>
      <c r="P51" s="177"/>
      <c r="Q51" s="177"/>
      <c r="R51" s="177"/>
      <c r="S51" s="178"/>
      <c r="T51" s="179"/>
      <c r="U51" s="179"/>
      <c r="V51" s="179"/>
      <c r="W51" s="179"/>
      <c r="X51" s="179"/>
      <c r="Y51" s="178"/>
      <c r="Z51" s="177"/>
    </row>
    <row r="52" spans="2:26" ht="14.1" customHeight="1" x14ac:dyDescent="0.25">
      <c r="B52" s="177"/>
      <c r="C52" s="178"/>
      <c r="D52" s="179"/>
      <c r="E52" s="179"/>
      <c r="F52" s="179"/>
      <c r="G52" s="177"/>
      <c r="H52" s="362" t="s">
        <v>52</v>
      </c>
      <c r="I52" s="363"/>
      <c r="J52" s="363"/>
      <c r="K52" s="188"/>
      <c r="L52" s="188"/>
      <c r="M52" s="191">
        <v>35.54</v>
      </c>
      <c r="N52" s="185"/>
      <c r="O52" s="177"/>
      <c r="P52" s="177"/>
      <c r="Q52" s="177"/>
      <c r="R52" s="177"/>
      <c r="S52" s="178"/>
      <c r="T52" s="179"/>
      <c r="U52" s="179"/>
      <c r="V52" s="179"/>
      <c r="W52" s="179"/>
      <c r="X52" s="179"/>
      <c r="Y52" s="178"/>
      <c r="Z52" s="177"/>
    </row>
    <row r="53" spans="2:26" ht="14.1" customHeight="1" x14ac:dyDescent="0.25">
      <c r="B53" s="177"/>
      <c r="C53" s="178"/>
      <c r="D53" s="179"/>
      <c r="E53" s="179"/>
      <c r="F53" s="179"/>
      <c r="G53" s="177"/>
      <c r="H53" s="362" t="s">
        <v>81</v>
      </c>
      <c r="I53" s="363"/>
      <c r="J53" s="363"/>
      <c r="K53" s="188"/>
      <c r="L53" s="188"/>
      <c r="M53" s="190">
        <v>12.01</v>
      </c>
      <c r="N53" s="185"/>
      <c r="O53" s="177"/>
      <c r="P53" s="177"/>
      <c r="Q53" s="177"/>
      <c r="R53" s="177"/>
      <c r="S53" s="178"/>
      <c r="T53" s="179"/>
      <c r="U53" s="179"/>
      <c r="V53" s="179"/>
      <c r="W53" s="179"/>
      <c r="X53" s="179"/>
      <c r="Y53" s="178"/>
      <c r="Z53" s="177"/>
    </row>
    <row r="54" spans="2:26" ht="14.1" customHeight="1" thickBot="1" x14ac:dyDescent="0.3">
      <c r="B54" s="177"/>
      <c r="C54" s="178"/>
      <c r="D54" s="179"/>
      <c r="E54" s="179"/>
      <c r="F54" s="179"/>
      <c r="G54" s="192"/>
      <c r="H54" s="364" t="s">
        <v>82</v>
      </c>
      <c r="I54" s="365"/>
      <c r="J54" s="365"/>
      <c r="K54" s="193"/>
      <c r="L54" s="193"/>
      <c r="M54" s="194">
        <v>116.87</v>
      </c>
      <c r="N54" s="195"/>
      <c r="O54" s="196"/>
      <c r="P54" s="177"/>
      <c r="Q54" s="177"/>
      <c r="R54" s="177"/>
      <c r="S54" s="178"/>
      <c r="T54" s="179"/>
      <c r="U54" s="179"/>
      <c r="V54" s="179"/>
      <c r="W54" s="179"/>
      <c r="X54" s="179"/>
      <c r="Y54" s="178"/>
      <c r="Z54" s="177"/>
    </row>
    <row r="55" spans="2:26" ht="9.9499999999999993" customHeight="1" x14ac:dyDescent="0.25">
      <c r="B55" s="177"/>
      <c r="C55" s="178"/>
      <c r="D55" s="179"/>
      <c r="E55" s="179"/>
      <c r="F55" s="179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177"/>
      <c r="S55" s="178"/>
      <c r="T55" s="179"/>
      <c r="U55" s="179"/>
      <c r="V55" s="179"/>
      <c r="W55" s="179"/>
      <c r="X55" s="179"/>
      <c r="Y55" s="178"/>
      <c r="Z55" s="177"/>
    </row>
    <row r="56" spans="2:26" ht="15" customHeight="1" x14ac:dyDescent="0.2"/>
    <row r="57" spans="2:26" ht="15" customHeight="1" x14ac:dyDescent="0.2"/>
    <row r="58" spans="2:26" ht="15" customHeight="1" x14ac:dyDescent="0.2"/>
    <row r="59" spans="2:26" ht="15" customHeight="1" x14ac:dyDescent="0.2"/>
    <row r="60" spans="2:26" ht="15" customHeight="1" x14ac:dyDescent="0.2"/>
    <row r="61" spans="2:26" ht="15" customHeight="1" x14ac:dyDescent="0.2"/>
    <row r="62" spans="2:26" ht="15" customHeight="1" x14ac:dyDescent="0.2"/>
    <row r="63" spans="2:26" ht="15" customHeight="1" x14ac:dyDescent="0.2"/>
    <row r="64" spans="2:26" ht="15" customHeight="1" x14ac:dyDescent="0.2"/>
    <row r="65" ht="15" customHeight="1" x14ac:dyDescent="0.2"/>
    <row r="66" ht="17.100000000000001" customHeight="1" x14ac:dyDescent="0.2"/>
    <row r="67" ht="17.100000000000001" customHeight="1" x14ac:dyDescent="0.2"/>
    <row r="68" ht="17.100000000000001" customHeight="1" x14ac:dyDescent="0.2"/>
    <row r="69" ht="17.100000000000001" customHeight="1" x14ac:dyDescent="0.2"/>
    <row r="70" ht="17.100000000000001" customHeight="1" x14ac:dyDescent="0.2"/>
    <row r="71" ht="17.100000000000001" customHeight="1" x14ac:dyDescent="0.2"/>
    <row r="72" ht="17.100000000000001" customHeight="1" x14ac:dyDescent="0.2"/>
    <row r="73" ht="18" customHeight="1" x14ac:dyDescent="0.2"/>
    <row r="74" ht="18" customHeight="1" x14ac:dyDescent="0.2"/>
    <row r="75" ht="17.100000000000001" customHeight="1" x14ac:dyDescent="0.2"/>
    <row r="87" ht="20.100000000000001" customHeight="1" x14ac:dyDescent="0.2"/>
    <row r="88" ht="17.100000000000001" customHeight="1" x14ac:dyDescent="0.2"/>
    <row r="89" ht="17.100000000000001" customHeight="1" x14ac:dyDescent="0.2"/>
    <row r="90" ht="17.100000000000001" customHeight="1" x14ac:dyDescent="0.2"/>
    <row r="91" ht="17.100000000000001" customHeight="1" x14ac:dyDescent="0.2"/>
    <row r="92" ht="17.100000000000001" customHeight="1" x14ac:dyDescent="0.2"/>
    <row r="93" ht="17.100000000000001" customHeight="1" x14ac:dyDescent="0.2"/>
    <row r="94" ht="17.100000000000001" customHeight="1" x14ac:dyDescent="0.2"/>
    <row r="95" ht="17.100000000000001" customHeight="1" x14ac:dyDescent="0.2"/>
    <row r="96" ht="17.100000000000001" customHeight="1" x14ac:dyDescent="0.2"/>
    <row r="97" ht="17.100000000000001" customHeight="1" x14ac:dyDescent="0.2"/>
    <row r="98" ht="17.100000000000001" customHeight="1" x14ac:dyDescent="0.2"/>
    <row r="101" ht="17.100000000000001" customHeight="1" x14ac:dyDescent="0.2"/>
    <row r="102" ht="17.100000000000001" customHeight="1" x14ac:dyDescent="0.2"/>
    <row r="103" ht="17.100000000000001" customHeight="1" x14ac:dyDescent="0.2"/>
    <row r="104" ht="17.100000000000001" customHeight="1" x14ac:dyDescent="0.2"/>
    <row r="105" ht="17.100000000000001" customHeight="1" x14ac:dyDescent="0.2"/>
    <row r="106" ht="17.100000000000001" customHeight="1" x14ac:dyDescent="0.2"/>
    <row r="107" ht="17.100000000000001" customHeight="1" x14ac:dyDescent="0.2"/>
    <row r="108" ht="17.100000000000001" customHeight="1" x14ac:dyDescent="0.2"/>
  </sheetData>
  <sheetProtection algorithmName="SHA-512" hashValue="RahqIhOgGSFiR70JeAdI4SO+xUuXxmfadToYE92fUszVkm/TdKDvqx4th8VzLwzVbp0pG0qcwbYIxs5R64n19Q==" saltValue="L8d8fEVr8kpKnxOnzJSjog==" spinCount="100000" sheet="1" formatCells="0" formatColumns="0" formatRows="0" insertColumns="0" insertRows="0" insertHyperlinks="0" deleteColumns="0" deleteRows="0" sort="0" autoFilter="0" pivotTables="0"/>
  <mergeCells count="6">
    <mergeCell ref="H53:J53"/>
    <mergeCell ref="H54:J54"/>
    <mergeCell ref="C5:Q5"/>
    <mergeCell ref="C7:Q7"/>
    <mergeCell ref="H51:J51"/>
    <mergeCell ref="H52:J52"/>
  </mergeCells>
  <phoneticPr fontId="10" type="noConversion"/>
  <printOptions horizontalCentered="1"/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Q28"/>
  <sheetViews>
    <sheetView showGridLines="0" showRowColHeaders="0" zoomScale="150" zoomScaleNormal="150" workbookViewId="0"/>
  </sheetViews>
  <sheetFormatPr baseColWidth="10" defaultRowHeight="12.75" x14ac:dyDescent="0.2"/>
  <cols>
    <col min="3" max="3" width="10.28515625" customWidth="1"/>
    <col min="5" max="5" width="13.5703125" customWidth="1"/>
  </cols>
  <sheetData>
    <row r="6" spans="1:17" ht="14.25" x14ac:dyDescent="0.2">
      <c r="A6" s="358" t="s">
        <v>132</v>
      </c>
      <c r="B6" s="358"/>
      <c r="C6" s="358"/>
      <c r="D6" s="358"/>
      <c r="E6" s="358"/>
      <c r="F6" s="358"/>
      <c r="G6" s="358"/>
      <c r="H6" s="358"/>
      <c r="I6" s="358"/>
      <c r="J6" s="57"/>
      <c r="K6" s="57"/>
      <c r="L6" s="57"/>
    </row>
    <row r="7" spans="1:17" ht="12" customHeight="1" x14ac:dyDescent="0.2">
      <c r="A7" s="14"/>
      <c r="B7" s="14"/>
      <c r="C7" s="14"/>
      <c r="D7" s="357"/>
      <c r="E7" s="357"/>
      <c r="F7" s="357"/>
      <c r="G7" s="357"/>
      <c r="H7" s="2"/>
    </row>
    <row r="8" spans="1:17" ht="14.25" x14ac:dyDescent="0.2">
      <c r="A8" s="358" t="s">
        <v>215</v>
      </c>
      <c r="B8" s="358"/>
      <c r="C8" s="358"/>
      <c r="D8" s="358"/>
      <c r="E8" s="358"/>
      <c r="F8" s="358"/>
      <c r="G8" s="358"/>
      <c r="H8" s="358"/>
      <c r="I8" s="358"/>
      <c r="J8" s="57"/>
      <c r="K8" s="57"/>
      <c r="L8" s="57"/>
    </row>
    <row r="9" spans="1:17" ht="13.5" thickBot="1" x14ac:dyDescent="0.25"/>
    <row r="10" spans="1:17" x14ac:dyDescent="0.2">
      <c r="D10" s="205" t="s">
        <v>13</v>
      </c>
      <c r="E10" s="206" t="s">
        <v>4</v>
      </c>
    </row>
    <row r="11" spans="1:17" ht="15" customHeight="1" x14ac:dyDescent="0.2">
      <c r="D11" s="375">
        <v>1</v>
      </c>
      <c r="E11" s="376">
        <v>194423</v>
      </c>
      <c r="P11" s="61"/>
    </row>
    <row r="12" spans="1:17" ht="15" customHeight="1" x14ac:dyDescent="0.2">
      <c r="D12" s="377" t="s">
        <v>73</v>
      </c>
      <c r="E12" s="376">
        <v>186047</v>
      </c>
      <c r="Q12" s="58"/>
    </row>
    <row r="13" spans="1:17" ht="15" customHeight="1" x14ac:dyDescent="0.2">
      <c r="D13" s="377" t="s">
        <v>72</v>
      </c>
      <c r="E13" s="376">
        <v>167588</v>
      </c>
    </row>
    <row r="14" spans="1:17" ht="15" customHeight="1" x14ac:dyDescent="0.2">
      <c r="D14" s="375">
        <v>6</v>
      </c>
      <c r="E14" s="376">
        <v>23000</v>
      </c>
      <c r="P14" s="58"/>
    </row>
    <row r="15" spans="1:17" ht="15" customHeight="1" x14ac:dyDescent="0.2">
      <c r="D15" s="375">
        <v>10</v>
      </c>
      <c r="E15" s="376">
        <v>9061</v>
      </c>
    </row>
    <row r="16" spans="1:17" ht="15" customHeight="1" x14ac:dyDescent="0.2">
      <c r="D16" s="375">
        <v>12</v>
      </c>
      <c r="E16" s="376">
        <v>10383</v>
      </c>
      <c r="O16" s="58"/>
    </row>
    <row r="17" spans="1:14" ht="13.5" thickBot="1" x14ac:dyDescent="0.25">
      <c r="D17" s="207" t="s">
        <v>9</v>
      </c>
      <c r="E17" s="208">
        <f>SUM(E11:E16)</f>
        <v>590502</v>
      </c>
    </row>
    <row r="19" spans="1:14" x14ac:dyDescent="0.2">
      <c r="C19" s="28" t="s">
        <v>59</v>
      </c>
      <c r="N19" s="209"/>
    </row>
    <row r="21" spans="1:14" x14ac:dyDescent="0.2">
      <c r="A21" s="3"/>
      <c r="B21" s="3"/>
      <c r="H21" s="3"/>
    </row>
    <row r="28" spans="1:14" x14ac:dyDescent="0.2">
      <c r="H28" s="12"/>
    </row>
  </sheetData>
  <sheetProtection algorithmName="SHA-512" hashValue="hVf7rsX2w9lL8+NTkGx0KVMNAqMql3OYn+K2W5Rh9gBsGiifX9Hx5uRc7MuaivuCthui7q5XVW7W6nyG39bkSA==" saltValue="60wsKDws+Qt/2Fb77Owqq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11:E16">
    <sortCondition descending="1" ref="E11:E16"/>
  </sortState>
  <mergeCells count="3">
    <mergeCell ref="D7:G7"/>
    <mergeCell ref="A6:I6"/>
    <mergeCell ref="A8:I8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43"/>
  <sheetViews>
    <sheetView showGridLines="0" showRowColHeaders="0" zoomScale="150" zoomScaleNormal="150" workbookViewId="0"/>
  </sheetViews>
  <sheetFormatPr baseColWidth="10" defaultRowHeight="12.75" x14ac:dyDescent="0.2"/>
  <cols>
    <col min="1" max="1" width="33.5703125" customWidth="1"/>
    <col min="2" max="2" width="9.42578125" customWidth="1"/>
    <col min="3" max="3" width="10.42578125" customWidth="1"/>
    <col min="4" max="4" width="12.42578125" customWidth="1"/>
    <col min="5" max="7" width="10.28515625" customWidth="1"/>
    <col min="8" max="8" width="9.7109375" customWidth="1"/>
    <col min="9" max="9" width="9.140625" customWidth="1"/>
    <col min="10" max="11" width="9.85546875" customWidth="1"/>
    <col min="12" max="13" width="10.42578125" customWidth="1"/>
    <col min="14" max="14" width="13.140625" customWidth="1"/>
    <col min="15" max="15" width="14.140625" customWidth="1"/>
    <col min="16" max="16" width="10" customWidth="1"/>
    <col min="17" max="17" width="10.140625" customWidth="1"/>
    <col min="18" max="18" width="14.140625" customWidth="1"/>
  </cols>
  <sheetData>
    <row r="1" spans="1:22" ht="12.75" customHeight="1" x14ac:dyDescent="0.2"/>
    <row r="2" spans="1:22" ht="12.75" customHeight="1" x14ac:dyDescent="0.2"/>
    <row r="3" spans="1:22" ht="12.75" customHeight="1" x14ac:dyDescent="0.2"/>
    <row r="4" spans="1:22" ht="12.75" customHeight="1" x14ac:dyDescent="0.2">
      <c r="A4" s="358" t="s">
        <v>10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</row>
    <row r="5" spans="1:22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22" ht="12.75" customHeight="1" x14ac:dyDescent="0.2">
      <c r="A6" s="358" t="s">
        <v>91</v>
      </c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</row>
    <row r="7" spans="1:22" ht="12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22" ht="12.75" customHeight="1" x14ac:dyDescent="0.2">
      <c r="A8" s="358" t="s">
        <v>217</v>
      </c>
      <c r="B8" s="358"/>
      <c r="C8" s="358"/>
      <c r="D8" s="358"/>
      <c r="E8" s="358"/>
      <c r="F8" s="358"/>
      <c r="G8" s="358"/>
      <c r="H8" s="358"/>
      <c r="I8" s="358"/>
      <c r="J8" s="358"/>
      <c r="K8" s="358"/>
      <c r="L8" s="358"/>
      <c r="M8" s="358"/>
      <c r="N8" s="358"/>
      <c r="O8" s="358"/>
      <c r="P8" s="358"/>
      <c r="Q8" s="358"/>
      <c r="R8" s="358"/>
    </row>
    <row r="9" spans="1:22" ht="12.75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22" ht="12.75" customHeight="1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22" ht="12.75" customHeight="1" thickBot="1" x14ac:dyDescent="0.25"/>
    <row r="12" spans="1:22" ht="21.75" thickBot="1" x14ac:dyDescent="0.25">
      <c r="A12" s="80" t="s">
        <v>8</v>
      </c>
      <c r="B12" s="38" t="s">
        <v>92</v>
      </c>
      <c r="C12" s="38" t="s">
        <v>7</v>
      </c>
      <c r="D12" s="38" t="s">
        <v>71</v>
      </c>
      <c r="E12" s="38" t="s">
        <v>45</v>
      </c>
      <c r="F12" s="38" t="s">
        <v>98</v>
      </c>
      <c r="G12" s="38" t="s">
        <v>46</v>
      </c>
      <c r="H12" s="38" t="s">
        <v>47</v>
      </c>
      <c r="I12" s="38" t="s">
        <v>38</v>
      </c>
      <c r="J12" s="38" t="s">
        <v>44</v>
      </c>
      <c r="K12" s="38" t="s">
        <v>41</v>
      </c>
      <c r="L12" s="38" t="s">
        <v>133</v>
      </c>
      <c r="M12" s="38" t="s">
        <v>48</v>
      </c>
      <c r="N12" s="38" t="s">
        <v>96</v>
      </c>
      <c r="O12" s="38" t="s">
        <v>66</v>
      </c>
      <c r="P12" s="38" t="s">
        <v>49</v>
      </c>
      <c r="Q12" s="128" t="s">
        <v>119</v>
      </c>
      <c r="R12" s="38" t="s">
        <v>39</v>
      </c>
      <c r="S12" s="38" t="s">
        <v>0</v>
      </c>
      <c r="T12" s="38" t="s">
        <v>75</v>
      </c>
      <c r="U12" s="81" t="s">
        <v>67</v>
      </c>
      <c r="V12" s="79" t="s">
        <v>9</v>
      </c>
    </row>
    <row r="13" spans="1:22" ht="15.95" customHeight="1" x14ac:dyDescent="0.2">
      <c r="A13" s="73" t="s">
        <v>80</v>
      </c>
      <c r="B13" s="139">
        <v>0</v>
      </c>
      <c r="C13" s="43">
        <v>0</v>
      </c>
      <c r="D13" s="43">
        <v>246896</v>
      </c>
      <c r="E13" s="43">
        <v>85584</v>
      </c>
      <c r="F13" s="43">
        <v>66658</v>
      </c>
      <c r="G13" s="43">
        <v>0</v>
      </c>
      <c r="H13" s="43">
        <v>0</v>
      </c>
      <c r="I13" s="43">
        <v>22185</v>
      </c>
      <c r="J13" s="43">
        <v>0</v>
      </c>
      <c r="K13" s="43">
        <v>0</v>
      </c>
      <c r="L13" s="43">
        <v>5333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119318</v>
      </c>
      <c r="S13" s="43">
        <v>256995</v>
      </c>
      <c r="T13" s="43">
        <v>0</v>
      </c>
      <c r="U13" s="44">
        <v>0</v>
      </c>
      <c r="V13" s="222">
        <f t="shared" ref="V13:V32" si="0">SUM(B13:U13)</f>
        <v>802969</v>
      </c>
    </row>
    <row r="14" spans="1:22" ht="15.95" customHeight="1" x14ac:dyDescent="0.2">
      <c r="A14" s="73" t="s">
        <v>123</v>
      </c>
      <c r="B14" s="139">
        <v>0</v>
      </c>
      <c r="C14" s="43">
        <v>0</v>
      </c>
      <c r="D14" s="43">
        <v>109686</v>
      </c>
      <c r="E14" s="43">
        <v>0</v>
      </c>
      <c r="F14" s="43">
        <v>0</v>
      </c>
      <c r="G14" s="43">
        <v>0</v>
      </c>
      <c r="H14" s="43">
        <v>0</v>
      </c>
      <c r="I14" s="43">
        <v>10904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121498</v>
      </c>
      <c r="S14" s="43">
        <v>275210</v>
      </c>
      <c r="T14" s="43">
        <v>30323</v>
      </c>
      <c r="U14" s="44">
        <v>0</v>
      </c>
      <c r="V14" s="222">
        <f t="shared" si="0"/>
        <v>547621</v>
      </c>
    </row>
    <row r="15" spans="1:22" ht="15.95" customHeight="1" x14ac:dyDescent="0.2">
      <c r="A15" s="73" t="s">
        <v>103</v>
      </c>
      <c r="B15" s="139">
        <v>0</v>
      </c>
      <c r="C15" s="43">
        <v>30152</v>
      </c>
      <c r="D15" s="43">
        <v>195280</v>
      </c>
      <c r="E15" s="43">
        <v>3164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100972</v>
      </c>
      <c r="S15" s="43">
        <v>133313</v>
      </c>
      <c r="T15" s="43">
        <v>33000</v>
      </c>
      <c r="U15" s="44">
        <v>0</v>
      </c>
      <c r="V15" s="222">
        <f t="shared" si="0"/>
        <v>495881</v>
      </c>
    </row>
    <row r="16" spans="1:22" ht="15.95" customHeight="1" x14ac:dyDescent="0.2">
      <c r="A16" s="73" t="s">
        <v>121</v>
      </c>
      <c r="B16" s="139">
        <v>0</v>
      </c>
      <c r="C16" s="43">
        <v>0</v>
      </c>
      <c r="D16" s="43">
        <v>40412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84309</v>
      </c>
      <c r="S16" s="43">
        <v>203506</v>
      </c>
      <c r="T16" s="43">
        <v>0</v>
      </c>
      <c r="U16" s="44">
        <v>0</v>
      </c>
      <c r="V16" s="222">
        <f t="shared" si="0"/>
        <v>328227</v>
      </c>
    </row>
    <row r="17" spans="1:22" ht="15.95" customHeight="1" x14ac:dyDescent="0.2">
      <c r="A17" s="73" t="s">
        <v>160</v>
      </c>
      <c r="B17" s="139">
        <v>0</v>
      </c>
      <c r="C17" s="43">
        <v>35000</v>
      </c>
      <c r="D17" s="43">
        <v>151176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/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4">
        <v>0</v>
      </c>
      <c r="V17" s="222">
        <f t="shared" si="0"/>
        <v>186176</v>
      </c>
    </row>
    <row r="18" spans="1:22" ht="15.95" customHeight="1" x14ac:dyDescent="0.2">
      <c r="A18" s="73" t="s">
        <v>97</v>
      </c>
      <c r="B18" s="139">
        <v>0</v>
      </c>
      <c r="C18" s="43">
        <v>0</v>
      </c>
      <c r="D18" s="43">
        <v>138664</v>
      </c>
      <c r="E18" s="43">
        <v>0</v>
      </c>
      <c r="F18" s="43">
        <v>0</v>
      </c>
      <c r="G18" s="43">
        <v>0</v>
      </c>
      <c r="H18" s="43">
        <v>0</v>
      </c>
      <c r="I18" s="43">
        <v>8250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4">
        <v>0</v>
      </c>
      <c r="V18" s="222">
        <f t="shared" si="0"/>
        <v>146914</v>
      </c>
    </row>
    <row r="19" spans="1:22" ht="15.95" customHeight="1" x14ac:dyDescent="0.2">
      <c r="A19" s="73" t="s">
        <v>111</v>
      </c>
      <c r="B19" s="139">
        <v>0</v>
      </c>
      <c r="C19" s="43">
        <v>0</v>
      </c>
      <c r="D19" s="43">
        <v>26500</v>
      </c>
      <c r="E19" s="43">
        <v>0</v>
      </c>
      <c r="F19" s="43">
        <v>0</v>
      </c>
      <c r="G19" s="43">
        <v>0</v>
      </c>
      <c r="H19" s="43">
        <v>0</v>
      </c>
      <c r="I19" s="43">
        <v>59870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44615</v>
      </c>
      <c r="T19" s="43">
        <v>0</v>
      </c>
      <c r="U19" s="44">
        <v>0</v>
      </c>
      <c r="V19" s="222">
        <f t="shared" si="0"/>
        <v>130985</v>
      </c>
    </row>
    <row r="20" spans="1:22" ht="15.95" customHeight="1" x14ac:dyDescent="0.2">
      <c r="A20" s="73" t="s">
        <v>158</v>
      </c>
      <c r="B20" s="139">
        <v>0</v>
      </c>
      <c r="C20" s="43">
        <v>126567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4">
        <v>0</v>
      </c>
      <c r="V20" s="222">
        <f t="shared" si="0"/>
        <v>126567</v>
      </c>
    </row>
    <row r="21" spans="1:22" ht="15.95" customHeight="1" x14ac:dyDescent="0.2">
      <c r="A21" s="73" t="s">
        <v>95</v>
      </c>
      <c r="B21" s="139">
        <v>0</v>
      </c>
      <c r="C21" s="43">
        <v>0</v>
      </c>
      <c r="D21" s="43">
        <v>28464</v>
      </c>
      <c r="E21" s="43">
        <v>0</v>
      </c>
      <c r="F21" s="43">
        <v>0</v>
      </c>
      <c r="G21" s="43">
        <v>0</v>
      </c>
      <c r="H21" s="43">
        <v>0</v>
      </c>
      <c r="I21" s="43">
        <v>19906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23995</v>
      </c>
      <c r="T21" s="43">
        <v>42078</v>
      </c>
      <c r="U21" s="44">
        <v>0</v>
      </c>
      <c r="V21" s="222">
        <f t="shared" si="0"/>
        <v>114443</v>
      </c>
    </row>
    <row r="22" spans="1:22" ht="15.95" customHeight="1" x14ac:dyDescent="0.2">
      <c r="A22" s="73" t="s">
        <v>161</v>
      </c>
      <c r="B22" s="139">
        <v>0</v>
      </c>
      <c r="C22" s="43">
        <v>49730</v>
      </c>
      <c r="D22" s="43">
        <v>19848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/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32076</v>
      </c>
      <c r="U22" s="44">
        <v>0</v>
      </c>
      <c r="V22" s="222">
        <f t="shared" si="0"/>
        <v>101654</v>
      </c>
    </row>
    <row r="23" spans="1:22" ht="15.95" customHeight="1" x14ac:dyDescent="0.2">
      <c r="A23" s="73" t="s">
        <v>93</v>
      </c>
      <c r="B23" s="139">
        <v>0</v>
      </c>
      <c r="C23" s="43">
        <v>0</v>
      </c>
      <c r="D23" s="43">
        <v>5000</v>
      </c>
      <c r="E23" s="43">
        <v>3500</v>
      </c>
      <c r="F23" s="43">
        <v>925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18000</v>
      </c>
      <c r="S23" s="43">
        <v>18000</v>
      </c>
      <c r="T23" s="43">
        <v>0</v>
      </c>
      <c r="U23" s="44">
        <v>0</v>
      </c>
      <c r="V23" s="222">
        <f t="shared" si="0"/>
        <v>45425</v>
      </c>
    </row>
    <row r="24" spans="1:22" ht="15.95" customHeight="1" x14ac:dyDescent="0.2">
      <c r="A24" s="73" t="s">
        <v>62</v>
      </c>
      <c r="B24" s="139">
        <v>0</v>
      </c>
      <c r="C24" s="43">
        <v>0</v>
      </c>
      <c r="D24" s="43">
        <v>32715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4">
        <v>0</v>
      </c>
      <c r="V24" s="222">
        <f t="shared" si="0"/>
        <v>32715</v>
      </c>
    </row>
    <row r="25" spans="1:22" ht="15.95" customHeight="1" x14ac:dyDescent="0.2">
      <c r="A25" s="73" t="s">
        <v>104</v>
      </c>
      <c r="B25" s="139">
        <v>0</v>
      </c>
      <c r="C25" s="43">
        <v>0</v>
      </c>
      <c r="D25" s="43">
        <v>0</v>
      </c>
      <c r="E25" s="43">
        <v>11000</v>
      </c>
      <c r="F25" s="43">
        <v>19830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276</v>
      </c>
      <c r="S25" s="43">
        <v>0</v>
      </c>
      <c r="T25" s="43">
        <v>0</v>
      </c>
      <c r="U25" s="44">
        <v>0</v>
      </c>
      <c r="V25" s="222">
        <f t="shared" si="0"/>
        <v>31106</v>
      </c>
    </row>
    <row r="26" spans="1:22" ht="15.95" customHeight="1" x14ac:dyDescent="0.2">
      <c r="A26" s="73" t="s">
        <v>227</v>
      </c>
      <c r="B26" s="139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20760</v>
      </c>
      <c r="U26" s="44">
        <v>0</v>
      </c>
      <c r="V26" s="222">
        <f t="shared" si="0"/>
        <v>20760</v>
      </c>
    </row>
    <row r="27" spans="1:22" ht="15.95" customHeight="1" x14ac:dyDescent="0.2">
      <c r="A27" s="73" t="s">
        <v>176</v>
      </c>
      <c r="B27" s="139">
        <v>0</v>
      </c>
      <c r="C27" s="43">
        <v>15000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4">
        <v>0</v>
      </c>
      <c r="V27" s="222">
        <f t="shared" si="0"/>
        <v>15000</v>
      </c>
    </row>
    <row r="28" spans="1:22" ht="15.95" customHeight="1" x14ac:dyDescent="0.2">
      <c r="A28" s="73" t="s">
        <v>224</v>
      </c>
      <c r="B28" s="139">
        <v>0</v>
      </c>
      <c r="C28" s="43">
        <v>10000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4">
        <v>0</v>
      </c>
      <c r="V28" s="222">
        <f t="shared" si="0"/>
        <v>10000</v>
      </c>
    </row>
    <row r="29" spans="1:22" ht="15.95" customHeight="1" x14ac:dyDescent="0.2">
      <c r="A29" s="73" t="s">
        <v>162</v>
      </c>
      <c r="B29" s="139">
        <v>0</v>
      </c>
      <c r="C29" s="43">
        <v>0</v>
      </c>
      <c r="D29" s="43">
        <v>5200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4">
        <v>0</v>
      </c>
      <c r="V29" s="222">
        <f t="shared" si="0"/>
        <v>5200</v>
      </c>
    </row>
    <row r="30" spans="1:22" ht="15.95" customHeight="1" x14ac:dyDescent="0.2">
      <c r="A30" s="320" t="s">
        <v>175</v>
      </c>
      <c r="B30" s="321">
        <v>0</v>
      </c>
      <c r="C30" s="322">
        <v>5000</v>
      </c>
      <c r="D30" s="322">
        <v>0</v>
      </c>
      <c r="E30" s="322">
        <v>0</v>
      </c>
      <c r="F30" s="322">
        <v>0</v>
      </c>
      <c r="G30" s="322">
        <v>0</v>
      </c>
      <c r="H30" s="322">
        <v>0</v>
      </c>
      <c r="I30" s="322">
        <v>0</v>
      </c>
      <c r="J30" s="322">
        <v>0</v>
      </c>
      <c r="K30" s="322">
        <v>0</v>
      </c>
      <c r="L30" s="322">
        <v>0</v>
      </c>
      <c r="M30" s="322">
        <v>0</v>
      </c>
      <c r="N30" s="322">
        <v>0</v>
      </c>
      <c r="O30" s="322">
        <v>0</v>
      </c>
      <c r="P30" s="322">
        <v>0</v>
      </c>
      <c r="Q30" s="322">
        <v>0</v>
      </c>
      <c r="R30" s="322">
        <v>0</v>
      </c>
      <c r="S30" s="322">
        <v>0</v>
      </c>
      <c r="T30" s="322">
        <v>0</v>
      </c>
      <c r="U30" s="323">
        <v>0</v>
      </c>
      <c r="V30" s="324">
        <f t="shared" si="0"/>
        <v>5000</v>
      </c>
    </row>
    <row r="31" spans="1:22" ht="15.95" customHeight="1" x14ac:dyDescent="0.2">
      <c r="A31" s="73" t="s">
        <v>191</v>
      </c>
      <c r="B31" s="139">
        <v>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4117</v>
      </c>
      <c r="U31" s="44">
        <v>0</v>
      </c>
      <c r="V31" s="222">
        <f t="shared" si="0"/>
        <v>4117</v>
      </c>
    </row>
    <row r="32" spans="1:22" ht="15.95" customHeight="1" x14ac:dyDescent="0.2">
      <c r="A32" s="73" t="s">
        <v>196</v>
      </c>
      <c r="B32" s="139">
        <v>0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2000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4">
        <v>0</v>
      </c>
      <c r="V32" s="222">
        <f t="shared" si="0"/>
        <v>2000</v>
      </c>
    </row>
    <row r="33" spans="1:22" ht="15.95" customHeight="1" thickBot="1" x14ac:dyDescent="0.25">
      <c r="A33" s="325" t="s">
        <v>76</v>
      </c>
      <c r="B33" s="326">
        <f t="shared" ref="B33:V33" si="1">SUM(B13:B32)</f>
        <v>0</v>
      </c>
      <c r="C33" s="327">
        <f t="shared" si="1"/>
        <v>271449</v>
      </c>
      <c r="D33" s="328">
        <f t="shared" si="1"/>
        <v>999841</v>
      </c>
      <c r="E33" s="328">
        <f t="shared" si="1"/>
        <v>103248</v>
      </c>
      <c r="F33" s="328">
        <f t="shared" si="1"/>
        <v>87413</v>
      </c>
      <c r="G33" s="328">
        <f t="shared" si="1"/>
        <v>0</v>
      </c>
      <c r="H33" s="328">
        <f t="shared" si="1"/>
        <v>0</v>
      </c>
      <c r="I33" s="328">
        <f t="shared" si="1"/>
        <v>123115</v>
      </c>
      <c r="J33" s="328">
        <f t="shared" si="1"/>
        <v>0</v>
      </c>
      <c r="K33" s="328">
        <f t="shared" si="1"/>
        <v>0</v>
      </c>
      <c r="L33" s="328">
        <f t="shared" si="1"/>
        <v>5333</v>
      </c>
      <c r="M33" s="328">
        <f t="shared" si="1"/>
        <v>0</v>
      </c>
      <c r="N33" s="328">
        <f t="shared" si="1"/>
        <v>0</v>
      </c>
      <c r="O33" s="328">
        <f t="shared" si="1"/>
        <v>0</v>
      </c>
      <c r="P33" s="328">
        <f t="shared" si="1"/>
        <v>0</v>
      </c>
      <c r="Q33" s="328">
        <f t="shared" si="1"/>
        <v>0</v>
      </c>
      <c r="R33" s="328">
        <f t="shared" si="1"/>
        <v>444373</v>
      </c>
      <c r="S33" s="328">
        <f t="shared" si="1"/>
        <v>955634</v>
      </c>
      <c r="T33" s="328">
        <f t="shared" si="1"/>
        <v>162354</v>
      </c>
      <c r="U33" s="328">
        <f t="shared" si="1"/>
        <v>0</v>
      </c>
      <c r="V33" s="329">
        <f t="shared" si="1"/>
        <v>3152760</v>
      </c>
    </row>
    <row r="34" spans="1:22" ht="15.95" customHeight="1" x14ac:dyDescent="0.2"/>
    <row r="35" spans="1:22" ht="15.95" customHeight="1" x14ac:dyDescent="0.2"/>
    <row r="36" spans="1:22" ht="15.95" customHeight="1" x14ac:dyDescent="0.2"/>
    <row r="37" spans="1:22" ht="15.95" customHeight="1" x14ac:dyDescent="0.2"/>
    <row r="38" spans="1:22" ht="15.95" customHeight="1" x14ac:dyDescent="0.2"/>
    <row r="39" spans="1:22" ht="15.95" customHeight="1" x14ac:dyDescent="0.2"/>
    <row r="40" spans="1:22" ht="15.95" customHeight="1" x14ac:dyDescent="0.2"/>
    <row r="41" spans="1:22" ht="15.95" customHeight="1" x14ac:dyDescent="0.2"/>
    <row r="42" spans="1:22" ht="15.95" customHeight="1" x14ac:dyDescent="0.2"/>
    <row r="43" spans="1:22" ht="15.95" customHeight="1" x14ac:dyDescent="0.2"/>
  </sheetData>
  <sheetProtection algorithmName="SHA-512" hashValue="Py57D9Nvxx5AweLpbH4tE/WQ6nPyk8IKcIvHVm8RQxa0Gr79NPX/mJDPDPLX2WPyNh4ic/5Ygebp+nnIQiWZ8g==" saltValue="RgGr1C5M1hu9/z4LYH790w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13:V32">
    <sortCondition descending="1" ref="V13:V32" customList="Mayor a menor"/>
  </sortState>
  <mergeCells count="3">
    <mergeCell ref="A4:R4"/>
    <mergeCell ref="A6:R6"/>
    <mergeCell ref="A8:R8"/>
  </mergeCells>
  <pageMargins left="0.7" right="0.7" top="0.75" bottom="0.75" header="0.3" footer="0.3"/>
  <pageSetup paperSize="9" scale="6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9"/>
  <sheetViews>
    <sheetView showGridLines="0" showRowColHeaders="0" zoomScale="150" zoomScaleNormal="150" workbookViewId="0"/>
  </sheetViews>
  <sheetFormatPr baseColWidth="10" defaultRowHeight="12.75" x14ac:dyDescent="0.2"/>
  <cols>
    <col min="1" max="1" width="3" customWidth="1"/>
    <col min="2" max="2" width="32.5703125" customWidth="1"/>
    <col min="3" max="3" width="9" customWidth="1"/>
    <col min="4" max="4" width="13.85546875" customWidth="1"/>
    <col min="7" max="7" width="10.28515625" customWidth="1"/>
    <col min="9" max="9" width="10.140625" customWidth="1"/>
  </cols>
  <sheetData>
    <row r="1" spans="1:11" ht="12.75" customHeight="1" x14ac:dyDescent="0.2">
      <c r="A1" s="76"/>
      <c r="B1" s="76"/>
      <c r="C1" s="76"/>
      <c r="D1" s="76"/>
    </row>
    <row r="2" spans="1:11" ht="12.75" customHeight="1" x14ac:dyDescent="0.2">
      <c r="A2" s="76"/>
      <c r="B2" s="76"/>
      <c r="C2" s="76"/>
      <c r="D2" s="76"/>
    </row>
    <row r="3" spans="1:11" ht="12.75" customHeight="1" x14ac:dyDescent="0.2">
      <c r="A3" s="76"/>
      <c r="B3" s="76"/>
      <c r="C3" s="76"/>
      <c r="D3" s="76"/>
    </row>
    <row r="4" spans="1:11" ht="12.75" customHeight="1" x14ac:dyDescent="0.2">
      <c r="A4" s="76"/>
      <c r="B4" s="76"/>
      <c r="C4" s="76"/>
      <c r="D4" s="76"/>
    </row>
    <row r="5" spans="1:11" ht="12.75" customHeight="1" x14ac:dyDescent="0.2">
      <c r="A5" s="76"/>
      <c r="B5" s="76"/>
      <c r="C5" s="76"/>
      <c r="D5" s="76"/>
    </row>
    <row r="6" spans="1:11" ht="12.75" customHeight="1" x14ac:dyDescent="0.2">
      <c r="A6" s="358" t="s">
        <v>94</v>
      </c>
      <c r="B6" s="358"/>
      <c r="C6" s="358"/>
      <c r="D6" s="358"/>
      <c r="E6" s="358"/>
      <c r="F6" s="358"/>
      <c r="G6" s="358"/>
      <c r="H6" s="358"/>
      <c r="I6" s="358"/>
      <c r="J6" s="358"/>
    </row>
    <row r="7" spans="1:11" ht="12.75" customHeight="1" x14ac:dyDescent="0.2">
      <c r="A7" s="57"/>
      <c r="B7" s="57"/>
      <c r="C7" s="57"/>
      <c r="D7" s="57"/>
    </row>
    <row r="8" spans="1:11" ht="12.75" customHeight="1" x14ac:dyDescent="0.2">
      <c r="A8" s="358" t="s">
        <v>217</v>
      </c>
      <c r="B8" s="358"/>
      <c r="C8" s="358"/>
      <c r="D8" s="358"/>
      <c r="E8" s="358"/>
      <c r="F8" s="358"/>
      <c r="G8" s="358"/>
      <c r="H8" s="358"/>
      <c r="I8" s="358"/>
      <c r="J8" s="358"/>
    </row>
    <row r="9" spans="1:11" ht="12.75" customHeight="1" x14ac:dyDescent="0.2">
      <c r="A9" s="21"/>
      <c r="B9" s="21"/>
      <c r="C9" s="21"/>
      <c r="D9" s="21"/>
    </row>
    <row r="10" spans="1:11" ht="12.75" customHeight="1" x14ac:dyDescent="0.2">
      <c r="A10" s="358" t="s">
        <v>77</v>
      </c>
      <c r="B10" s="358"/>
      <c r="C10" s="358"/>
      <c r="D10" s="358"/>
      <c r="E10" s="358"/>
      <c r="F10" s="358"/>
      <c r="G10" s="358"/>
      <c r="H10" s="358"/>
      <c r="I10" s="358"/>
      <c r="J10" s="358"/>
      <c r="K10" s="358"/>
    </row>
    <row r="11" spans="1:11" ht="12.7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12.75" customHeight="1" thickBot="1" x14ac:dyDescent="0.25"/>
    <row r="13" spans="1:11" ht="15.95" customHeight="1" thickBot="1" x14ac:dyDescent="0.25">
      <c r="B13" s="85" t="s">
        <v>78</v>
      </c>
      <c r="C13" s="86" t="s">
        <v>85</v>
      </c>
      <c r="D13" s="86" t="s">
        <v>86</v>
      </c>
      <c r="E13" s="86" t="s">
        <v>87</v>
      </c>
      <c r="F13" s="86" t="s">
        <v>88</v>
      </c>
      <c r="G13" s="91" t="s">
        <v>118</v>
      </c>
      <c r="H13" s="91" t="s">
        <v>102</v>
      </c>
      <c r="I13" s="91" t="s">
        <v>112</v>
      </c>
      <c r="J13" s="87" t="s">
        <v>9</v>
      </c>
      <c r="K13" s="16"/>
    </row>
    <row r="14" spans="1:11" ht="15.95" customHeight="1" x14ac:dyDescent="0.2">
      <c r="B14" s="152" t="s">
        <v>123</v>
      </c>
      <c r="C14" s="74">
        <v>22683</v>
      </c>
      <c r="D14" s="74">
        <v>8805</v>
      </c>
      <c r="E14" s="74">
        <v>0</v>
      </c>
      <c r="F14" s="74">
        <v>0</v>
      </c>
      <c r="G14" s="74">
        <v>0</v>
      </c>
      <c r="H14" s="74">
        <v>0</v>
      </c>
      <c r="I14" s="106">
        <v>0</v>
      </c>
      <c r="J14" s="92">
        <f t="shared" ref="J14:J23" si="0">SUM(C14:I14)</f>
        <v>31488</v>
      </c>
      <c r="K14" s="16"/>
    </row>
    <row r="15" spans="1:11" ht="15.95" customHeight="1" x14ac:dyDescent="0.2">
      <c r="B15" s="152" t="s">
        <v>184</v>
      </c>
      <c r="C15" s="74">
        <v>7576</v>
      </c>
      <c r="D15" s="74">
        <v>6501</v>
      </c>
      <c r="E15" s="74">
        <v>0</v>
      </c>
      <c r="F15" s="74">
        <v>6950</v>
      </c>
      <c r="G15" s="74">
        <v>0</v>
      </c>
      <c r="H15" s="74">
        <v>1501</v>
      </c>
      <c r="I15" s="106">
        <v>0</v>
      </c>
      <c r="J15" s="92">
        <f t="shared" si="0"/>
        <v>22528</v>
      </c>
      <c r="K15" s="16"/>
    </row>
    <row r="16" spans="1:11" ht="15.95" customHeight="1" x14ac:dyDescent="0.2">
      <c r="B16" s="152" t="s">
        <v>103</v>
      </c>
      <c r="C16" s="74">
        <v>15205</v>
      </c>
      <c r="D16" s="74">
        <v>2001</v>
      </c>
      <c r="E16" s="74">
        <v>0</v>
      </c>
      <c r="F16" s="74">
        <v>1502</v>
      </c>
      <c r="G16" s="74">
        <v>0</v>
      </c>
      <c r="H16" s="74">
        <v>0</v>
      </c>
      <c r="I16" s="74">
        <v>0</v>
      </c>
      <c r="J16" s="92">
        <f t="shared" si="0"/>
        <v>18708</v>
      </c>
      <c r="K16" s="16"/>
    </row>
    <row r="17" spans="2:12" ht="15.95" customHeight="1" x14ac:dyDescent="0.2">
      <c r="B17" s="152" t="s">
        <v>196</v>
      </c>
      <c r="C17" s="74">
        <v>5809</v>
      </c>
      <c r="D17" s="74">
        <v>1861</v>
      </c>
      <c r="E17" s="74">
        <v>0</v>
      </c>
      <c r="F17" s="74">
        <v>2199</v>
      </c>
      <c r="G17" s="74">
        <v>0</v>
      </c>
      <c r="H17" s="74">
        <v>0</v>
      </c>
      <c r="I17" s="74">
        <v>0</v>
      </c>
      <c r="J17" s="92">
        <f t="shared" si="0"/>
        <v>9869</v>
      </c>
      <c r="K17" s="16"/>
    </row>
    <row r="18" spans="2:12" ht="15.95" customHeight="1" x14ac:dyDescent="0.2">
      <c r="B18" s="152" t="s">
        <v>197</v>
      </c>
      <c r="C18" s="74">
        <v>4820</v>
      </c>
      <c r="D18" s="74">
        <v>0</v>
      </c>
      <c r="E18" s="74">
        <v>0</v>
      </c>
      <c r="F18" s="74">
        <v>0</v>
      </c>
      <c r="G18" s="74">
        <v>0</v>
      </c>
      <c r="H18" s="74">
        <v>0</v>
      </c>
      <c r="I18" s="74">
        <v>0</v>
      </c>
      <c r="J18" s="92">
        <f t="shared" si="0"/>
        <v>4820</v>
      </c>
      <c r="K18" s="16"/>
    </row>
    <row r="19" spans="2:12" ht="15.95" customHeight="1" x14ac:dyDescent="0.2">
      <c r="B19" s="152" t="s">
        <v>207</v>
      </c>
      <c r="C19" s="74">
        <v>0</v>
      </c>
      <c r="D19" s="74">
        <v>2701</v>
      </c>
      <c r="E19" s="74">
        <v>0</v>
      </c>
      <c r="F19" s="74">
        <v>0</v>
      </c>
      <c r="G19" s="74">
        <v>0</v>
      </c>
      <c r="H19" s="74">
        <v>0</v>
      </c>
      <c r="I19" s="74">
        <v>0</v>
      </c>
      <c r="J19" s="92">
        <f t="shared" si="0"/>
        <v>2701</v>
      </c>
      <c r="K19" s="16"/>
    </row>
    <row r="20" spans="2:12" ht="15.95" customHeight="1" x14ac:dyDescent="0.2">
      <c r="B20" s="152" t="s">
        <v>183</v>
      </c>
      <c r="C20" s="74">
        <v>2650</v>
      </c>
      <c r="D20" s="74">
        <v>0</v>
      </c>
      <c r="E20" s="74">
        <v>0</v>
      </c>
      <c r="F20" s="74">
        <v>0</v>
      </c>
      <c r="G20" s="74">
        <v>0</v>
      </c>
      <c r="H20" s="74">
        <v>0</v>
      </c>
      <c r="I20" s="74">
        <v>0</v>
      </c>
      <c r="J20" s="92">
        <f t="shared" si="0"/>
        <v>2650</v>
      </c>
      <c r="K20" s="16"/>
    </row>
    <row r="21" spans="2:12" ht="15.95" customHeight="1" x14ac:dyDescent="0.2">
      <c r="B21" s="152" t="s">
        <v>230</v>
      </c>
      <c r="C21" s="74">
        <v>1102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92">
        <f t="shared" si="0"/>
        <v>1102</v>
      </c>
      <c r="K21" s="16"/>
    </row>
    <row r="22" spans="2:12" ht="15.95" customHeight="1" x14ac:dyDescent="0.2">
      <c r="B22" s="152" t="s">
        <v>206</v>
      </c>
      <c r="C22" s="74">
        <v>1095</v>
      </c>
      <c r="D22" s="74">
        <v>0</v>
      </c>
      <c r="E22" s="74">
        <v>0</v>
      </c>
      <c r="F22" s="74">
        <v>0</v>
      </c>
      <c r="G22" s="74">
        <v>0</v>
      </c>
      <c r="H22" s="74">
        <v>0</v>
      </c>
      <c r="I22" s="74">
        <v>0</v>
      </c>
      <c r="J22" s="92">
        <f t="shared" si="0"/>
        <v>1095</v>
      </c>
      <c r="K22" s="16"/>
    </row>
    <row r="23" spans="2:12" ht="15.95" customHeight="1" x14ac:dyDescent="0.2">
      <c r="B23" s="152" t="s">
        <v>208</v>
      </c>
      <c r="C23" s="74">
        <v>1000</v>
      </c>
      <c r="D23" s="74">
        <v>0</v>
      </c>
      <c r="E23" s="74">
        <v>0</v>
      </c>
      <c r="F23" s="74">
        <v>0</v>
      </c>
      <c r="G23" s="74">
        <v>0</v>
      </c>
      <c r="H23" s="74">
        <v>0</v>
      </c>
      <c r="I23" s="74">
        <v>0</v>
      </c>
      <c r="J23" s="92">
        <f t="shared" si="0"/>
        <v>1000</v>
      </c>
      <c r="K23" s="16"/>
    </row>
    <row r="24" spans="2:12" ht="15" customHeight="1" thickBot="1" x14ac:dyDescent="0.25">
      <c r="B24" s="289" t="s">
        <v>9</v>
      </c>
      <c r="C24" s="286">
        <f>SUM(C14,C16,C17,C18,C19,C20,C21,C22,C23)</f>
        <v>54364</v>
      </c>
      <c r="D24" s="286">
        <f>SUM(D14:D23)</f>
        <v>21869</v>
      </c>
      <c r="E24" s="286">
        <f t="shared" ref="E24:G24" si="1">SUM(E14:E14)</f>
        <v>0</v>
      </c>
      <c r="F24" s="286">
        <f>SUM(F14:F23)</f>
        <v>10651</v>
      </c>
      <c r="G24" s="286">
        <f t="shared" si="1"/>
        <v>0</v>
      </c>
      <c r="H24" s="286">
        <f>SUM(H14:H23)</f>
        <v>1501</v>
      </c>
      <c r="I24" s="286">
        <f>SUM(I14:I23)</f>
        <v>0</v>
      </c>
      <c r="J24" s="290">
        <f>SUM(J14:J23)</f>
        <v>95961</v>
      </c>
      <c r="K24" s="16"/>
    </row>
    <row r="25" spans="2:12" x14ac:dyDescent="0.2"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7" spans="2:12" ht="14.25" x14ac:dyDescent="0.2">
      <c r="B27" s="358" t="s">
        <v>192</v>
      </c>
      <c r="C27" s="358"/>
      <c r="D27" s="358"/>
      <c r="E27" s="358"/>
      <c r="F27" s="358"/>
      <c r="G27" s="358"/>
      <c r="H27" s="358"/>
      <c r="I27" s="358"/>
      <c r="J27" s="358"/>
      <c r="K27" s="57"/>
      <c r="L27" s="57"/>
    </row>
    <row r="28" spans="2:12" ht="14.25" x14ac:dyDescent="0.2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2:12" ht="13.5" thickBot="1" x14ac:dyDescent="0.25"/>
    <row r="30" spans="2:12" ht="15.95" customHeight="1" thickBot="1" x14ac:dyDescent="0.25">
      <c r="D30" s="85" t="s">
        <v>78</v>
      </c>
      <c r="E30" s="86" t="s">
        <v>193</v>
      </c>
      <c r="F30" s="86" t="s">
        <v>194</v>
      </c>
      <c r="G30" s="87" t="s">
        <v>9</v>
      </c>
    </row>
    <row r="31" spans="2:12" ht="18" customHeight="1" x14ac:dyDescent="0.2">
      <c r="D31" s="152" t="s">
        <v>205</v>
      </c>
      <c r="E31" s="74">
        <v>776</v>
      </c>
      <c r="F31" s="74">
        <v>0</v>
      </c>
      <c r="G31" s="92">
        <f>SUM(E31:F31)</f>
        <v>776</v>
      </c>
    </row>
    <row r="32" spans="2:12" ht="15.95" customHeight="1" thickBot="1" x14ac:dyDescent="0.25">
      <c r="D32" s="152" t="s">
        <v>205</v>
      </c>
      <c r="E32" s="74">
        <v>0</v>
      </c>
      <c r="F32" s="74">
        <v>1315</v>
      </c>
      <c r="G32" s="92">
        <f>SUM(E32:F32)</f>
        <v>1315</v>
      </c>
    </row>
    <row r="33" spans="1:7" ht="13.5" thickBot="1" x14ac:dyDescent="0.25">
      <c r="D33" s="84" t="s">
        <v>9</v>
      </c>
      <c r="E33" s="89">
        <f>SUM(E31:E32)</f>
        <v>776</v>
      </c>
      <c r="F33" s="89">
        <f>SUM(F31:F32)</f>
        <v>1315</v>
      </c>
      <c r="G33" s="88">
        <f>SUM(G31,G32)</f>
        <v>2091</v>
      </c>
    </row>
    <row r="39" spans="1:7" ht="14.25" x14ac:dyDescent="0.2">
      <c r="A39" s="76"/>
      <c r="B39" s="76"/>
      <c r="C39" s="77"/>
      <c r="D39" s="77"/>
    </row>
  </sheetData>
  <sheetProtection algorithmName="SHA-512" hashValue="rs/+ny2lMTOnhQRyM4YFutPijMkMdhgzARnvktwp5za9I0aiazXR4a3orkWaSTb6sJEMk7Vsz6+Ge2ATQAHTUg==" saltValue="sMppJhy4SLLv0gxksy9yw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14:J23">
    <sortCondition descending="1" ref="J14:J23" customList="Mayor a menor"/>
  </sortState>
  <mergeCells count="4">
    <mergeCell ref="A10:K10"/>
    <mergeCell ref="A6:J6"/>
    <mergeCell ref="A8:J8"/>
    <mergeCell ref="B27:J27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6:N30"/>
  <sheetViews>
    <sheetView showGridLines="0" showRowColHeaders="0" zoomScale="150" zoomScaleNormal="150" zoomScaleSheetLayoutView="120" workbookViewId="0"/>
  </sheetViews>
  <sheetFormatPr baseColWidth="10" defaultRowHeight="12.75" x14ac:dyDescent="0.2"/>
  <cols>
    <col min="2" max="2" width="7.28515625" customWidth="1"/>
    <col min="3" max="3" width="12.140625" customWidth="1"/>
    <col min="4" max="4" width="10.5703125" customWidth="1"/>
    <col min="5" max="5" width="10.140625" customWidth="1"/>
    <col min="6" max="6" width="10.85546875" customWidth="1"/>
  </cols>
  <sheetData>
    <row r="6" spans="1:14" ht="14.25" customHeight="1" x14ac:dyDescent="0.2">
      <c r="A6" s="358" t="s">
        <v>100</v>
      </c>
      <c r="B6" s="358"/>
      <c r="C6" s="358"/>
      <c r="D6" s="358"/>
      <c r="E6" s="358"/>
      <c r="F6" s="358"/>
      <c r="G6" s="358"/>
      <c r="H6" s="358"/>
      <c r="I6" s="358"/>
      <c r="J6" s="358"/>
      <c r="K6" s="358"/>
    </row>
    <row r="7" spans="1:14" ht="14.25" x14ac:dyDescent="0.2">
      <c r="A7" s="14"/>
      <c r="B7" s="14"/>
      <c r="C7" s="357"/>
      <c r="D7" s="357"/>
      <c r="E7" s="357"/>
      <c r="F7" s="357"/>
      <c r="G7" s="2"/>
    </row>
    <row r="8" spans="1:14" ht="14.25" x14ac:dyDescent="0.2">
      <c r="A8" s="358" t="s">
        <v>217</v>
      </c>
      <c r="B8" s="358"/>
      <c r="C8" s="358"/>
      <c r="D8" s="358"/>
      <c r="E8" s="358"/>
      <c r="F8" s="358"/>
      <c r="G8" s="358"/>
      <c r="H8" s="358"/>
      <c r="I8" s="358"/>
      <c r="J8" s="358"/>
      <c r="K8" s="358"/>
    </row>
    <row r="9" spans="1:14" x14ac:dyDescent="0.2">
      <c r="C9" s="357"/>
      <c r="D9" s="357"/>
      <c r="E9" s="357"/>
      <c r="F9" s="357"/>
      <c r="N9" s="61"/>
    </row>
    <row r="10" spans="1:14" x14ac:dyDescent="0.2">
      <c r="C10" s="1"/>
      <c r="D10" s="1"/>
      <c r="E10" s="1"/>
      <c r="F10" s="1"/>
    </row>
    <row r="11" spans="1:14" ht="13.5" thickBot="1" x14ac:dyDescent="0.25"/>
    <row r="12" spans="1:14" ht="17.100000000000001" customHeight="1" thickBot="1" x14ac:dyDescent="0.25">
      <c r="D12" s="366" t="s">
        <v>101</v>
      </c>
      <c r="E12" s="367"/>
      <c r="F12" s="367"/>
      <c r="G12" s="367"/>
      <c r="H12" s="368"/>
    </row>
    <row r="13" spans="1:14" ht="17.100000000000001" customHeight="1" thickBot="1" x14ac:dyDescent="0.25">
      <c r="C13" s="146" t="s">
        <v>58</v>
      </c>
      <c r="D13" s="147">
        <v>1</v>
      </c>
      <c r="E13" s="147">
        <v>3</v>
      </c>
      <c r="F13" s="147" t="s">
        <v>72</v>
      </c>
      <c r="G13" s="147">
        <v>6</v>
      </c>
      <c r="H13" s="147">
        <v>10</v>
      </c>
      <c r="I13" s="148">
        <v>12</v>
      </c>
    </row>
    <row r="14" spans="1:14" ht="18" customHeight="1" x14ac:dyDescent="0.2">
      <c r="C14" s="130" t="s">
        <v>57</v>
      </c>
      <c r="D14" s="131">
        <v>431111</v>
      </c>
      <c r="E14" s="131">
        <v>374387</v>
      </c>
      <c r="F14" s="131">
        <v>388277</v>
      </c>
      <c r="G14" s="132">
        <v>11000</v>
      </c>
      <c r="H14" s="132">
        <v>12004</v>
      </c>
      <c r="I14" s="133">
        <v>0</v>
      </c>
    </row>
    <row r="15" spans="1:14" ht="18" customHeight="1" x14ac:dyDescent="0.2">
      <c r="C15" s="96" t="s">
        <v>110</v>
      </c>
      <c r="D15" s="93">
        <v>192517</v>
      </c>
      <c r="E15" s="93">
        <v>197875</v>
      </c>
      <c r="F15" s="93">
        <v>177116</v>
      </c>
      <c r="G15" s="94">
        <v>11000</v>
      </c>
      <c r="H15" s="94">
        <v>0</v>
      </c>
      <c r="I15" s="95">
        <v>0</v>
      </c>
    </row>
    <row r="16" spans="1:14" ht="18" customHeight="1" x14ac:dyDescent="0.2">
      <c r="C16" s="96" t="s">
        <v>187</v>
      </c>
      <c r="D16" s="93">
        <v>227995</v>
      </c>
      <c r="E16" s="93">
        <v>181059</v>
      </c>
      <c r="F16" s="93">
        <v>130232</v>
      </c>
      <c r="G16" s="94">
        <v>34750</v>
      </c>
      <c r="H16" s="94">
        <v>7654</v>
      </c>
      <c r="I16" s="95">
        <v>4680</v>
      </c>
    </row>
    <row r="17" spans="1:11" ht="18" customHeight="1" x14ac:dyDescent="0.2">
      <c r="C17" s="96" t="s">
        <v>209</v>
      </c>
      <c r="D17" s="93">
        <v>66744</v>
      </c>
      <c r="E17" s="93">
        <v>74410</v>
      </c>
      <c r="F17" s="93">
        <v>71883</v>
      </c>
      <c r="G17" s="94">
        <v>23498</v>
      </c>
      <c r="H17" s="94">
        <v>17775</v>
      </c>
      <c r="I17" s="95">
        <v>24343</v>
      </c>
    </row>
    <row r="18" spans="1:11" ht="18" customHeight="1" thickBot="1" x14ac:dyDescent="0.25">
      <c r="C18" s="251" t="s">
        <v>284</v>
      </c>
      <c r="D18" s="252">
        <v>194423</v>
      </c>
      <c r="E18" s="252">
        <v>186047</v>
      </c>
      <c r="F18" s="252">
        <v>167588</v>
      </c>
      <c r="G18" s="253">
        <v>23000</v>
      </c>
      <c r="H18" s="253">
        <v>9061</v>
      </c>
      <c r="I18" s="254">
        <v>10383</v>
      </c>
    </row>
    <row r="19" spans="1:11" ht="17.100000000000001" customHeight="1" thickBot="1" x14ac:dyDescent="0.25">
      <c r="C19" s="149" t="s">
        <v>9</v>
      </c>
      <c r="D19" s="147">
        <f>SUM(D14:D18)</f>
        <v>1112790</v>
      </c>
      <c r="E19" s="147">
        <f>SUM(E14:E18)</f>
        <v>1013778</v>
      </c>
      <c r="F19" s="150">
        <f>SUM(F14:F18)</f>
        <v>935096</v>
      </c>
      <c r="G19" s="150">
        <f>SUM(G14:G18)</f>
        <v>103248</v>
      </c>
      <c r="H19" s="150">
        <f>SUM(H14:H18)</f>
        <v>46494</v>
      </c>
      <c r="I19" s="151">
        <f>SUM(I14:I18)</f>
        <v>39406</v>
      </c>
      <c r="J19" s="111"/>
    </row>
    <row r="20" spans="1:11" x14ac:dyDescent="0.2">
      <c r="A20" s="3"/>
      <c r="B20" s="3"/>
      <c r="C20" s="35"/>
      <c r="D20" s="35"/>
      <c r="E20" s="35"/>
      <c r="F20" s="90"/>
      <c r="G20" s="3"/>
    </row>
    <row r="30" spans="1:11" x14ac:dyDescent="0.2">
      <c r="K30" s="97"/>
    </row>
  </sheetData>
  <sheetProtection algorithmName="SHA-512" hashValue="NooEQoLthwlLo4SDmLB09m2wbGOoqFvMf3jii3o82vw6di5nBnbp0OjrxT2HnnRcINgAJjl7geayP5DzB+ylWg==" saltValue="dqEX9W8FHhyLc6jdLKw/Tg==" spinCount="100000" sheet="1" formatCells="0" formatColumns="0" formatRows="0" insertColumns="0" insertRows="0" insertHyperlinks="0" deleteColumns="0" deleteRows="0" sort="0" autoFilter="0" pivotTables="0"/>
  <mergeCells count="5">
    <mergeCell ref="D12:H12"/>
    <mergeCell ref="C7:F7"/>
    <mergeCell ref="C9:F9"/>
    <mergeCell ref="A6:K6"/>
    <mergeCell ref="A8:K8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7:E21"/>
  <sheetViews>
    <sheetView showGridLines="0" showRowColHeaders="0" zoomScale="150" zoomScaleNormal="150" workbookViewId="0"/>
  </sheetViews>
  <sheetFormatPr baseColWidth="10" defaultRowHeight="12.75" x14ac:dyDescent="0.2"/>
  <cols>
    <col min="1" max="1" width="9.42578125" customWidth="1"/>
    <col min="2" max="2" width="22" customWidth="1"/>
    <col min="3" max="3" width="20.85546875" customWidth="1"/>
    <col min="4" max="5" width="18.28515625" customWidth="1"/>
  </cols>
  <sheetData>
    <row r="7" spans="1:5" ht="14.25" customHeight="1" x14ac:dyDescent="0.2">
      <c r="B7" s="358" t="s">
        <v>79</v>
      </c>
      <c r="C7" s="358"/>
      <c r="D7" s="358"/>
    </row>
    <row r="8" spans="1:5" ht="14.25" x14ac:dyDescent="0.2">
      <c r="A8" s="14"/>
      <c r="B8" s="357"/>
      <c r="C8" s="357"/>
      <c r="D8" s="357"/>
      <c r="E8" s="2"/>
    </row>
    <row r="9" spans="1:5" ht="14.25" x14ac:dyDescent="0.2">
      <c r="B9" s="358" t="s">
        <v>217</v>
      </c>
      <c r="C9" s="358"/>
      <c r="D9" s="358"/>
    </row>
    <row r="10" spans="1:5" x14ac:dyDescent="0.2">
      <c r="B10" s="357"/>
      <c r="C10" s="357"/>
      <c r="D10" s="357"/>
    </row>
    <row r="11" spans="1:5" ht="13.5" thickBot="1" x14ac:dyDescent="0.25"/>
    <row r="12" spans="1:5" ht="14.1" customHeight="1" thickBot="1" x14ac:dyDescent="0.25">
      <c r="B12" s="119" t="s">
        <v>58</v>
      </c>
      <c r="C12" s="120" t="s">
        <v>55</v>
      </c>
      <c r="D12" s="121" t="s">
        <v>56</v>
      </c>
    </row>
    <row r="13" spans="1:5" ht="17.100000000000001" customHeight="1" x14ac:dyDescent="0.2">
      <c r="B13" s="116" t="s">
        <v>57</v>
      </c>
      <c r="C13" s="117">
        <v>39</v>
      </c>
      <c r="D13" s="118">
        <v>1204775</v>
      </c>
    </row>
    <row r="14" spans="1:5" ht="17.100000000000001" customHeight="1" x14ac:dyDescent="0.2">
      <c r="B14" s="240" t="s">
        <v>109</v>
      </c>
      <c r="C14" s="241">
        <v>21</v>
      </c>
      <c r="D14" s="242">
        <v>578508</v>
      </c>
    </row>
    <row r="15" spans="1:5" ht="17.100000000000001" customHeight="1" x14ac:dyDescent="0.2">
      <c r="B15" s="240" t="s">
        <v>173</v>
      </c>
      <c r="C15" s="241">
        <v>23</v>
      </c>
      <c r="D15" s="242">
        <v>572535</v>
      </c>
    </row>
    <row r="16" spans="1:5" ht="17.100000000000001" customHeight="1" x14ac:dyDescent="0.2">
      <c r="B16" s="237" t="s">
        <v>188</v>
      </c>
      <c r="C16" s="238">
        <v>15</v>
      </c>
      <c r="D16" s="239">
        <v>229841</v>
      </c>
    </row>
    <row r="17" spans="1:5" ht="17.100000000000001" customHeight="1" thickBot="1" x14ac:dyDescent="0.25">
      <c r="B17" s="311" t="s">
        <v>218</v>
      </c>
      <c r="C17" s="312">
        <v>31</v>
      </c>
      <c r="D17" s="313">
        <v>567101</v>
      </c>
    </row>
    <row r="18" spans="1:5" ht="17.100000000000001" customHeight="1" thickBot="1" x14ac:dyDescent="0.25">
      <c r="B18" s="119" t="s">
        <v>9</v>
      </c>
      <c r="C18" s="122">
        <f>SUM(C13:C17)</f>
        <v>129</v>
      </c>
      <c r="D18" s="123">
        <f>SUM(D13:D17)</f>
        <v>3152760</v>
      </c>
    </row>
    <row r="19" spans="1:5" x14ac:dyDescent="0.2">
      <c r="A19" s="3"/>
      <c r="B19" s="35"/>
      <c r="C19" s="36"/>
      <c r="D19" s="37"/>
      <c r="E19" s="3"/>
    </row>
    <row r="20" spans="1:5" x14ac:dyDescent="0.2">
      <c r="A20" s="3"/>
      <c r="B20" s="35"/>
      <c r="C20" s="36"/>
      <c r="D20" s="37"/>
      <c r="E20" s="3"/>
    </row>
    <row r="21" spans="1:5" x14ac:dyDescent="0.2">
      <c r="A21" s="3"/>
      <c r="B21" s="35"/>
      <c r="C21" s="36"/>
      <c r="D21" s="37"/>
      <c r="E21" s="3"/>
    </row>
  </sheetData>
  <sheetProtection algorithmName="SHA-512" hashValue="6qFY4yMwmqUWbs8mfYruffwkGfwjwm36gQtyNXTJeI25rIw0ZMOZNwCzmzB2lIMi1U600hlWBtFXjeGFBDwdtA==" saltValue="nU1d/zIUxuhpOgYnA26v1A==" spinCount="100000" sheet="1" formatCells="0" formatColumns="0" formatRows="0" insertColumns="0" insertRows="0" insertHyperlinks="0" deleteColumns="0" deleteRows="0" sort="0" autoFilter="0" pivotTables="0"/>
  <mergeCells count="4">
    <mergeCell ref="B7:D7"/>
    <mergeCell ref="B8:D8"/>
    <mergeCell ref="B9:D9"/>
    <mergeCell ref="B10:D10"/>
  </mergeCells>
  <phoneticPr fontId="10" type="noConversion"/>
  <pageMargins left="0.75" right="0.75" top="1" bottom="1" header="0" footer="0"/>
  <pageSetup paperSize="9" scale="120" orientation="landscape" horizontalDpi="0" verticalDpi="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C05E-18A7-4850-9E30-DBBB887ED2A2}">
  <dimension ref="A1:P35"/>
  <sheetViews>
    <sheetView showGridLines="0" showRowColHeaders="0" zoomScale="150" zoomScaleNormal="150" workbookViewId="0">
      <selection activeCell="D4" sqref="D4"/>
    </sheetView>
  </sheetViews>
  <sheetFormatPr baseColWidth="10" defaultRowHeight="12.75" x14ac:dyDescent="0.2"/>
  <cols>
    <col min="1" max="1" width="4.28515625" customWidth="1"/>
    <col min="2" max="2" width="15" customWidth="1"/>
  </cols>
  <sheetData>
    <row r="1" spans="1:16" ht="14.25" x14ac:dyDescent="0.2">
      <c r="I1" s="57"/>
      <c r="J1" s="57"/>
      <c r="K1" s="57"/>
    </row>
    <row r="2" spans="1:16" ht="14.25" x14ac:dyDescent="0.2">
      <c r="F2" s="29"/>
      <c r="G2" s="29"/>
      <c r="H2" s="29"/>
      <c r="I2" s="57"/>
    </row>
    <row r="3" spans="1:16" ht="14.25" x14ac:dyDescent="0.2">
      <c r="F3" s="29"/>
      <c r="G3" s="29"/>
      <c r="H3" s="29"/>
      <c r="I3" s="57"/>
    </row>
    <row r="4" spans="1:16" ht="14.25" x14ac:dyDescent="0.2">
      <c r="F4" s="29"/>
      <c r="G4" s="29"/>
      <c r="H4" s="29"/>
      <c r="I4" s="57"/>
    </row>
    <row r="5" spans="1:16" ht="14.25" x14ac:dyDescent="0.2">
      <c r="F5" s="29"/>
      <c r="G5" s="29"/>
      <c r="H5" s="29"/>
      <c r="I5" s="57"/>
    </row>
    <row r="6" spans="1:16" x14ac:dyDescent="0.2">
      <c r="A6" s="358" t="s">
        <v>163</v>
      </c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</row>
    <row r="7" spans="1:16" x14ac:dyDescent="0.2">
      <c r="A7" s="358"/>
      <c r="B7" s="358"/>
      <c r="C7" s="358"/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</row>
    <row r="8" spans="1:16" ht="12" customHeight="1" x14ac:dyDescent="0.2">
      <c r="A8" s="358" t="s">
        <v>219</v>
      </c>
      <c r="B8" s="358"/>
      <c r="C8" s="358"/>
      <c r="D8" s="358"/>
      <c r="E8" s="358"/>
      <c r="F8" s="358"/>
      <c r="G8" s="358"/>
      <c r="H8" s="358"/>
      <c r="I8" s="358"/>
      <c r="J8" s="358"/>
      <c r="K8" s="358"/>
      <c r="L8" s="358"/>
      <c r="M8" s="358"/>
      <c r="N8" s="358"/>
      <c r="O8" s="358"/>
      <c r="P8" s="358"/>
    </row>
    <row r="9" spans="1:16" ht="12" customHeight="1" x14ac:dyDescent="0.2">
      <c r="A9" s="358"/>
      <c r="B9" s="358"/>
      <c r="C9" s="358"/>
      <c r="D9" s="358"/>
      <c r="E9" s="358"/>
      <c r="F9" s="358"/>
      <c r="G9" s="358"/>
      <c r="H9" s="358"/>
      <c r="I9" s="358"/>
      <c r="J9" s="358"/>
      <c r="K9" s="358"/>
      <c r="L9" s="358"/>
      <c r="M9" s="358"/>
      <c r="N9" s="358"/>
      <c r="O9" s="358"/>
      <c r="P9" s="358"/>
    </row>
    <row r="10" spans="1:16" ht="15" thickBot="1" x14ac:dyDescent="0.25">
      <c r="A10" s="21"/>
      <c r="B10" s="21"/>
      <c r="C10" s="21"/>
      <c r="D10" s="21"/>
      <c r="E10" s="21"/>
      <c r="F10" s="57"/>
      <c r="G10" s="57"/>
      <c r="H10" s="57"/>
      <c r="I10" s="57"/>
    </row>
    <row r="11" spans="1:16" ht="13.5" thickBot="1" x14ac:dyDescent="0.25">
      <c r="A11" s="30"/>
      <c r="B11" s="235" t="s">
        <v>167</v>
      </c>
      <c r="C11" s="369" t="s">
        <v>4</v>
      </c>
      <c r="D11" s="370"/>
      <c r="E11" s="370"/>
      <c r="F11" s="370"/>
      <c r="G11" s="370"/>
      <c r="H11" s="370"/>
      <c r="I11" s="370"/>
      <c r="J11" s="370"/>
      <c r="K11" s="370"/>
      <c r="L11" s="370"/>
      <c r="M11" s="370"/>
      <c r="N11" s="371"/>
    </row>
    <row r="12" spans="1:16" ht="13.5" customHeight="1" thickBot="1" x14ac:dyDescent="0.25">
      <c r="A12" s="210"/>
      <c r="B12" s="236" t="s">
        <v>168</v>
      </c>
      <c r="C12" s="213" t="s">
        <v>146</v>
      </c>
      <c r="D12" s="218" t="s">
        <v>147</v>
      </c>
      <c r="E12" s="218" t="s">
        <v>148</v>
      </c>
      <c r="F12" s="218" t="s">
        <v>149</v>
      </c>
      <c r="G12" s="218" t="s">
        <v>150</v>
      </c>
      <c r="H12" s="218" t="s">
        <v>151</v>
      </c>
      <c r="I12" s="218" t="s">
        <v>152</v>
      </c>
      <c r="J12" s="218" t="s">
        <v>153</v>
      </c>
      <c r="K12" s="218" t="s">
        <v>154</v>
      </c>
      <c r="L12" s="218" t="s">
        <v>155</v>
      </c>
      <c r="M12" s="218" t="s">
        <v>156</v>
      </c>
      <c r="N12" s="218" t="s">
        <v>157</v>
      </c>
      <c r="O12" s="219" t="s">
        <v>9</v>
      </c>
    </row>
    <row r="13" spans="1:16" x14ac:dyDescent="0.2">
      <c r="A13" s="210"/>
      <c r="B13" s="216" t="s">
        <v>165</v>
      </c>
      <c r="C13" s="266">
        <v>11000</v>
      </c>
      <c r="D13" s="214">
        <v>11000</v>
      </c>
      <c r="E13" s="214">
        <v>34750</v>
      </c>
      <c r="F13" s="214">
        <v>23498</v>
      </c>
      <c r="G13" s="214">
        <v>23000</v>
      </c>
      <c r="H13" s="255">
        <v>0</v>
      </c>
      <c r="I13" s="255">
        <v>0</v>
      </c>
      <c r="J13" s="255">
        <v>0</v>
      </c>
      <c r="K13" s="255">
        <v>0</v>
      </c>
      <c r="L13" s="255">
        <v>0</v>
      </c>
      <c r="M13" s="255">
        <v>0</v>
      </c>
      <c r="N13" s="255">
        <v>0</v>
      </c>
      <c r="O13" s="256">
        <f t="shared" ref="O13:O21" si="0">SUM(C13:N13)</f>
        <v>103248</v>
      </c>
    </row>
    <row r="14" spans="1:16" x14ac:dyDescent="0.2">
      <c r="A14" s="211"/>
      <c r="B14" s="216" t="s">
        <v>7</v>
      </c>
      <c r="C14" s="267">
        <v>119982</v>
      </c>
      <c r="D14" s="215">
        <v>58300</v>
      </c>
      <c r="E14" s="215">
        <v>61018</v>
      </c>
      <c r="F14" s="215">
        <v>0</v>
      </c>
      <c r="G14" s="215">
        <v>32149</v>
      </c>
      <c r="H14" s="257">
        <v>0</v>
      </c>
      <c r="I14" s="257">
        <v>0</v>
      </c>
      <c r="J14" s="257">
        <v>0</v>
      </c>
      <c r="K14" s="257">
        <v>0</v>
      </c>
      <c r="L14" s="257">
        <v>0</v>
      </c>
      <c r="M14" s="257">
        <v>0</v>
      </c>
      <c r="N14" s="257">
        <v>0</v>
      </c>
      <c r="O14" s="258">
        <f t="shared" si="0"/>
        <v>271449</v>
      </c>
    </row>
    <row r="15" spans="1:16" x14ac:dyDescent="0.2">
      <c r="A15" s="210"/>
      <c r="B15" s="216" t="s">
        <v>89</v>
      </c>
      <c r="C15" s="267">
        <v>481072</v>
      </c>
      <c r="D15" s="215">
        <v>182597</v>
      </c>
      <c r="E15" s="215">
        <v>209180</v>
      </c>
      <c r="F15" s="215">
        <v>51359</v>
      </c>
      <c r="G15" s="215">
        <v>75633</v>
      </c>
      <c r="H15" s="257">
        <v>0</v>
      </c>
      <c r="I15" s="257">
        <v>0</v>
      </c>
      <c r="J15" s="257">
        <v>0</v>
      </c>
      <c r="K15" s="257">
        <v>0</v>
      </c>
      <c r="L15" s="257">
        <v>0</v>
      </c>
      <c r="M15" s="257">
        <v>0</v>
      </c>
      <c r="N15" s="257">
        <v>0</v>
      </c>
      <c r="O15" s="258">
        <f t="shared" si="0"/>
        <v>999841</v>
      </c>
    </row>
    <row r="16" spans="1:16" x14ac:dyDescent="0.2">
      <c r="A16" s="210"/>
      <c r="B16" s="216" t="s">
        <v>39</v>
      </c>
      <c r="C16" s="267">
        <v>139857</v>
      </c>
      <c r="D16" s="215">
        <v>70906</v>
      </c>
      <c r="E16" s="215">
        <v>106332</v>
      </c>
      <c r="F16" s="215">
        <v>50910</v>
      </c>
      <c r="G16" s="215">
        <v>76368</v>
      </c>
      <c r="H16" s="257">
        <v>0</v>
      </c>
      <c r="I16" s="257">
        <v>0</v>
      </c>
      <c r="J16" s="257">
        <v>0</v>
      </c>
      <c r="K16" s="257">
        <v>0</v>
      </c>
      <c r="L16" s="257">
        <v>0</v>
      </c>
      <c r="M16" s="257">
        <v>0</v>
      </c>
      <c r="N16" s="257">
        <v>0</v>
      </c>
      <c r="O16" s="258">
        <f t="shared" si="0"/>
        <v>444373</v>
      </c>
    </row>
    <row r="17" spans="1:15" x14ac:dyDescent="0.2">
      <c r="A17" s="210"/>
      <c r="B17" s="216" t="s">
        <v>166</v>
      </c>
      <c r="C17" s="267">
        <v>49792</v>
      </c>
      <c r="D17" s="215">
        <v>0</v>
      </c>
      <c r="E17" s="215">
        <v>18762</v>
      </c>
      <c r="F17" s="215">
        <v>0</v>
      </c>
      <c r="G17" s="215">
        <v>18859</v>
      </c>
      <c r="H17" s="257">
        <v>0</v>
      </c>
      <c r="I17" s="257">
        <v>0</v>
      </c>
      <c r="J17" s="257">
        <v>0</v>
      </c>
      <c r="K17" s="257">
        <v>0</v>
      </c>
      <c r="L17" s="257">
        <v>0</v>
      </c>
      <c r="M17" s="257">
        <v>0</v>
      </c>
      <c r="N17" s="257">
        <v>0</v>
      </c>
      <c r="O17" s="258">
        <f t="shared" si="0"/>
        <v>87413</v>
      </c>
    </row>
    <row r="18" spans="1:15" x14ac:dyDescent="0.2">
      <c r="A18" s="210"/>
      <c r="B18" s="216" t="s">
        <v>0</v>
      </c>
      <c r="C18" s="268">
        <v>403072</v>
      </c>
      <c r="D18" s="233">
        <v>255705</v>
      </c>
      <c r="E18" s="233">
        <v>142493</v>
      </c>
      <c r="F18" s="233">
        <v>69634</v>
      </c>
      <c r="G18" s="233">
        <v>84730</v>
      </c>
      <c r="H18" s="259">
        <v>0</v>
      </c>
      <c r="I18" s="259">
        <v>0</v>
      </c>
      <c r="J18" s="259">
        <v>0</v>
      </c>
      <c r="K18" s="259">
        <v>0</v>
      </c>
      <c r="L18" s="259">
        <v>0</v>
      </c>
      <c r="M18" s="259">
        <v>0</v>
      </c>
      <c r="N18" s="259">
        <v>0</v>
      </c>
      <c r="O18" s="260">
        <f t="shared" si="0"/>
        <v>955634</v>
      </c>
    </row>
    <row r="19" spans="1:15" x14ac:dyDescent="0.2">
      <c r="A19" s="210"/>
      <c r="B19" s="217" t="s">
        <v>210</v>
      </c>
      <c r="C19" s="267">
        <v>0</v>
      </c>
      <c r="D19" s="215">
        <v>0</v>
      </c>
      <c r="E19" s="215">
        <v>0</v>
      </c>
      <c r="F19" s="215">
        <v>34440</v>
      </c>
      <c r="G19" s="215">
        <v>127914</v>
      </c>
      <c r="H19" s="257">
        <v>0</v>
      </c>
      <c r="I19" s="257">
        <v>0</v>
      </c>
      <c r="J19" s="257">
        <v>0</v>
      </c>
      <c r="K19" s="257">
        <v>0</v>
      </c>
      <c r="L19" s="257">
        <v>0</v>
      </c>
      <c r="M19" s="257">
        <v>0</v>
      </c>
      <c r="N19" s="257">
        <v>0</v>
      </c>
      <c r="O19" s="258">
        <f t="shared" si="0"/>
        <v>162354</v>
      </c>
    </row>
    <row r="20" spans="1:15" x14ac:dyDescent="0.2">
      <c r="A20" s="210"/>
      <c r="B20" s="217" t="s">
        <v>133</v>
      </c>
      <c r="C20" s="267">
        <v>0</v>
      </c>
      <c r="D20" s="215">
        <v>0</v>
      </c>
      <c r="E20" s="215">
        <v>0</v>
      </c>
      <c r="F20" s="215">
        <v>0</v>
      </c>
      <c r="G20" s="215">
        <v>5333</v>
      </c>
      <c r="H20" s="257">
        <v>0</v>
      </c>
      <c r="I20" s="257">
        <v>0</v>
      </c>
      <c r="J20" s="257">
        <v>0</v>
      </c>
      <c r="K20" s="257">
        <v>0</v>
      </c>
      <c r="L20" s="257">
        <v>0</v>
      </c>
      <c r="M20" s="257">
        <v>0</v>
      </c>
      <c r="N20" s="257">
        <v>0</v>
      </c>
      <c r="O20" s="258">
        <f t="shared" si="0"/>
        <v>5333</v>
      </c>
    </row>
    <row r="21" spans="1:15" ht="13.5" thickBot="1" x14ac:dyDescent="0.25">
      <c r="A21" s="210"/>
      <c r="B21" s="223" t="s">
        <v>38</v>
      </c>
      <c r="C21" s="381">
        <v>0</v>
      </c>
      <c r="D21" s="378">
        <v>0</v>
      </c>
      <c r="E21" s="378">
        <v>0</v>
      </c>
      <c r="F21" s="378">
        <v>0</v>
      </c>
      <c r="G21" s="378">
        <v>123115</v>
      </c>
      <c r="H21" s="379">
        <v>0</v>
      </c>
      <c r="I21" s="379">
        <v>0</v>
      </c>
      <c r="J21" s="379">
        <v>0</v>
      </c>
      <c r="K21" s="379">
        <v>0</v>
      </c>
      <c r="L21" s="379">
        <v>0</v>
      </c>
      <c r="M21" s="379">
        <v>0</v>
      </c>
      <c r="N21" s="379">
        <v>0</v>
      </c>
      <c r="O21" s="380">
        <f>SUM(C21:N21)</f>
        <v>123115</v>
      </c>
    </row>
    <row r="22" spans="1:15" ht="13.5" customHeight="1" thickBot="1" x14ac:dyDescent="0.25">
      <c r="A22" s="210"/>
      <c r="B22" s="236" t="s">
        <v>171</v>
      </c>
      <c r="C22" s="229">
        <f>SUM(C13:C21)</f>
        <v>1204775</v>
      </c>
      <c r="D22" s="231">
        <f>SUM(D13:D21)</f>
        <v>578508</v>
      </c>
      <c r="E22" s="231">
        <f>SUM(E13:E21)</f>
        <v>572535</v>
      </c>
      <c r="F22" s="231">
        <f>SUM(F13:F21)</f>
        <v>229841</v>
      </c>
      <c r="G22" s="231">
        <f>SUM(G13:G21)</f>
        <v>567101</v>
      </c>
      <c r="H22" s="226">
        <v>0</v>
      </c>
      <c r="I22" s="226">
        <v>0</v>
      </c>
      <c r="J22" s="226">
        <v>0</v>
      </c>
      <c r="K22" s="226">
        <v>0</v>
      </c>
      <c r="L22" s="226">
        <v>0</v>
      </c>
      <c r="M22" s="226">
        <v>0</v>
      </c>
      <c r="N22" s="226">
        <v>0</v>
      </c>
      <c r="O22" s="280">
        <f>SUM(O13:O21)</f>
        <v>3152760</v>
      </c>
    </row>
    <row r="23" spans="1:15" ht="13.5" customHeight="1" thickBot="1" x14ac:dyDescent="0.25">
      <c r="A23" s="210"/>
      <c r="B23" s="236" t="s">
        <v>169</v>
      </c>
      <c r="C23" s="269"/>
      <c r="D23" s="234"/>
      <c r="E23" s="234"/>
      <c r="F23" s="234"/>
      <c r="G23" s="234"/>
      <c r="H23" s="261"/>
      <c r="I23" s="262"/>
      <c r="J23" s="261"/>
      <c r="K23" s="261"/>
      <c r="L23" s="261"/>
      <c r="M23" s="261"/>
      <c r="N23" s="261"/>
      <c r="O23" s="263"/>
    </row>
    <row r="24" spans="1:15" x14ac:dyDescent="0.2">
      <c r="A24" s="210"/>
      <c r="B24" s="216" t="s">
        <v>85</v>
      </c>
      <c r="C24" s="266">
        <v>6703</v>
      </c>
      <c r="D24" s="214">
        <v>0</v>
      </c>
      <c r="E24" s="214">
        <v>12334</v>
      </c>
      <c r="F24" s="214">
        <v>26157</v>
      </c>
      <c r="G24" s="214">
        <v>16746</v>
      </c>
      <c r="H24" s="255">
        <v>0</v>
      </c>
      <c r="I24" s="255">
        <v>0</v>
      </c>
      <c r="J24" s="255">
        <v>0</v>
      </c>
      <c r="K24" s="255">
        <v>0</v>
      </c>
      <c r="L24" s="255">
        <v>0</v>
      </c>
      <c r="M24" s="255">
        <v>0</v>
      </c>
      <c r="N24" s="255">
        <v>0</v>
      </c>
      <c r="O24" s="256">
        <f t="shared" ref="O24:O26" si="1">SUM(C24:N24)</f>
        <v>61940</v>
      </c>
    </row>
    <row r="25" spans="1:15" x14ac:dyDescent="0.2">
      <c r="A25" s="210"/>
      <c r="B25" s="216" t="s">
        <v>86</v>
      </c>
      <c r="C25" s="267">
        <v>5301</v>
      </c>
      <c r="D25" s="215">
        <v>0</v>
      </c>
      <c r="E25" s="215">
        <v>0</v>
      </c>
      <c r="F25" s="215">
        <v>14567</v>
      </c>
      <c r="G25" s="215">
        <v>2001</v>
      </c>
      <c r="H25" s="257">
        <v>0</v>
      </c>
      <c r="I25" s="257">
        <v>0</v>
      </c>
      <c r="J25" s="257">
        <v>0</v>
      </c>
      <c r="K25" s="257">
        <v>0</v>
      </c>
      <c r="L25" s="257">
        <v>0</v>
      </c>
      <c r="M25" s="257">
        <v>0</v>
      </c>
      <c r="N25" s="257">
        <v>0</v>
      </c>
      <c r="O25" s="258">
        <f t="shared" si="1"/>
        <v>21869</v>
      </c>
    </row>
    <row r="26" spans="1:15" x14ac:dyDescent="0.2">
      <c r="A26" s="210"/>
      <c r="B26" s="225" t="s">
        <v>102</v>
      </c>
      <c r="C26" s="270">
        <v>0</v>
      </c>
      <c r="D26" s="224">
        <v>0</v>
      </c>
      <c r="E26" s="224">
        <v>1501</v>
      </c>
      <c r="F26" s="224">
        <v>0</v>
      </c>
      <c r="G26" s="224">
        <v>0</v>
      </c>
      <c r="H26" s="264">
        <v>0</v>
      </c>
      <c r="I26" s="264">
        <v>0</v>
      </c>
      <c r="J26" s="264">
        <v>0</v>
      </c>
      <c r="K26" s="264">
        <v>0</v>
      </c>
      <c r="L26" s="264">
        <v>0</v>
      </c>
      <c r="M26" s="264">
        <v>0</v>
      </c>
      <c r="N26" s="264">
        <v>0</v>
      </c>
      <c r="O26" s="265">
        <f t="shared" si="1"/>
        <v>1501</v>
      </c>
    </row>
    <row r="27" spans="1:15" ht="13.5" thickBot="1" x14ac:dyDescent="0.25">
      <c r="A27" s="210"/>
      <c r="B27" s="223" t="s">
        <v>88</v>
      </c>
      <c r="C27" s="294">
        <v>0</v>
      </c>
      <c r="D27" s="291">
        <v>0</v>
      </c>
      <c r="E27" s="291">
        <v>0</v>
      </c>
      <c r="F27" s="291">
        <v>6694</v>
      </c>
      <c r="G27" s="291">
        <v>3957</v>
      </c>
      <c r="H27" s="292">
        <v>0</v>
      </c>
      <c r="I27" s="292">
        <v>0</v>
      </c>
      <c r="J27" s="292">
        <v>0</v>
      </c>
      <c r="K27" s="292">
        <v>0</v>
      </c>
      <c r="L27" s="292">
        <v>0</v>
      </c>
      <c r="M27" s="292">
        <v>0</v>
      </c>
      <c r="N27" s="292">
        <v>0</v>
      </c>
      <c r="O27" s="293">
        <f>SUM(C27:N27)</f>
        <v>10651</v>
      </c>
    </row>
    <row r="28" spans="1:15" ht="13.5" thickBot="1" x14ac:dyDescent="0.25">
      <c r="B28" s="227" t="s">
        <v>172</v>
      </c>
      <c r="C28" s="230">
        <f>SUM(C24:C27)</f>
        <v>12004</v>
      </c>
      <c r="D28" s="232">
        <v>0</v>
      </c>
      <c r="E28" s="296">
        <f t="shared" ref="E28:O28" si="2">SUM(E24:E27)</f>
        <v>13835</v>
      </c>
      <c r="F28" s="296">
        <f t="shared" si="2"/>
        <v>47418</v>
      </c>
      <c r="G28" s="232">
        <f t="shared" si="2"/>
        <v>22704</v>
      </c>
      <c r="H28" s="284">
        <f t="shared" si="2"/>
        <v>0</v>
      </c>
      <c r="I28" s="284">
        <f t="shared" si="2"/>
        <v>0</v>
      </c>
      <c r="J28" s="284">
        <f t="shared" si="2"/>
        <v>0</v>
      </c>
      <c r="K28" s="284">
        <f t="shared" si="2"/>
        <v>0</v>
      </c>
      <c r="L28" s="284">
        <f t="shared" si="2"/>
        <v>0</v>
      </c>
      <c r="M28" s="284">
        <f t="shared" si="2"/>
        <v>0</v>
      </c>
      <c r="N28" s="284">
        <f t="shared" si="2"/>
        <v>0</v>
      </c>
      <c r="O28" s="281">
        <f t="shared" si="2"/>
        <v>95961</v>
      </c>
    </row>
    <row r="29" spans="1:15" ht="13.5" thickBot="1" x14ac:dyDescent="0.25">
      <c r="B29" s="227" t="s">
        <v>211</v>
      </c>
      <c r="C29" s="230"/>
      <c r="D29" s="232"/>
      <c r="E29" s="232"/>
      <c r="F29" s="228"/>
      <c r="G29" s="232"/>
      <c r="H29" s="284"/>
      <c r="I29" s="284"/>
      <c r="J29" s="284"/>
      <c r="K29" s="284"/>
      <c r="L29" s="284"/>
      <c r="M29" s="284"/>
      <c r="N29" s="284"/>
      <c r="O29" s="281"/>
    </row>
    <row r="30" spans="1:15" ht="13.5" thickBot="1" x14ac:dyDescent="0.25">
      <c r="B30" s="295" t="s">
        <v>193</v>
      </c>
      <c r="C30" s="297">
        <v>0</v>
      </c>
      <c r="D30" s="298">
        <v>0</v>
      </c>
      <c r="E30" s="298">
        <v>0</v>
      </c>
      <c r="F30" s="298">
        <v>517</v>
      </c>
      <c r="G30" s="298">
        <v>259</v>
      </c>
      <c r="H30" s="300">
        <v>0</v>
      </c>
      <c r="I30" s="300">
        <v>0</v>
      </c>
      <c r="J30" s="300">
        <v>0</v>
      </c>
      <c r="K30" s="300">
        <v>0</v>
      </c>
      <c r="L30" s="300">
        <v>0</v>
      </c>
      <c r="M30" s="300">
        <v>0</v>
      </c>
      <c r="N30" s="300">
        <v>0</v>
      </c>
      <c r="O30" s="299">
        <f>SUM(C30:N30)</f>
        <v>776</v>
      </c>
    </row>
    <row r="31" spans="1:15" ht="13.5" thickBot="1" x14ac:dyDescent="0.25">
      <c r="B31" s="295" t="s">
        <v>194</v>
      </c>
      <c r="C31" s="297">
        <v>0</v>
      </c>
      <c r="D31" s="298">
        <v>0</v>
      </c>
      <c r="E31" s="298">
        <v>0</v>
      </c>
      <c r="F31" s="298">
        <v>877</v>
      </c>
      <c r="G31" s="298">
        <v>438</v>
      </c>
      <c r="H31" s="300">
        <v>0</v>
      </c>
      <c r="I31" s="300">
        <v>0</v>
      </c>
      <c r="J31" s="300">
        <v>0</v>
      </c>
      <c r="K31" s="300">
        <v>0</v>
      </c>
      <c r="L31" s="300">
        <v>0</v>
      </c>
      <c r="M31" s="300">
        <v>0</v>
      </c>
      <c r="N31" s="300">
        <v>0</v>
      </c>
      <c r="O31" s="301">
        <f>SUM(C31:N31)</f>
        <v>1315</v>
      </c>
    </row>
    <row r="32" spans="1:15" ht="13.5" thickBot="1" x14ac:dyDescent="0.25">
      <c r="B32" s="303" t="s">
        <v>212</v>
      </c>
      <c r="C32" s="230"/>
      <c r="D32" s="232"/>
      <c r="E32" s="232"/>
      <c r="F32" s="302">
        <f>SUM(F30:F31)</f>
        <v>1394</v>
      </c>
      <c r="G32" s="232">
        <f>SUM(G30:G31)</f>
        <v>697</v>
      </c>
      <c r="H32" s="284">
        <f>SUM(H30:H31)</f>
        <v>0</v>
      </c>
      <c r="I32" s="284">
        <f>SUM(I30:I31)</f>
        <v>0</v>
      </c>
      <c r="J32" s="284">
        <f>SUM(J30:J31)</f>
        <v>0</v>
      </c>
      <c r="K32" s="284">
        <f>SUM(K30:K31)</f>
        <v>0</v>
      </c>
      <c r="L32" s="284">
        <f>SUM(L30:L31)</f>
        <v>0</v>
      </c>
      <c r="M32" s="284">
        <f>SUM(M30:M31)</f>
        <v>0</v>
      </c>
      <c r="N32" s="284">
        <f>SUM(N30:N31)</f>
        <v>0</v>
      </c>
      <c r="O32" s="281">
        <f>SUM(C32:N32)</f>
        <v>2091</v>
      </c>
    </row>
    <row r="33" spans="2:15" ht="13.5" thickBot="1" x14ac:dyDescent="0.25">
      <c r="B33" s="227" t="s">
        <v>170</v>
      </c>
      <c r="C33" s="230">
        <v>1216779</v>
      </c>
      <c r="D33" s="232">
        <v>578508</v>
      </c>
      <c r="E33" s="232">
        <f>SUM(E22,E28)</f>
        <v>586370</v>
      </c>
      <c r="F33" s="302">
        <f>SUM(F22,F28,F32)</f>
        <v>278653</v>
      </c>
      <c r="G33" s="232">
        <f>SUM(G22,G28,G32)</f>
        <v>590502</v>
      </c>
      <c r="H33" s="284">
        <v>0</v>
      </c>
      <c r="I33" s="284">
        <v>0</v>
      </c>
      <c r="J33" s="284">
        <v>0</v>
      </c>
      <c r="K33" s="284">
        <v>0</v>
      </c>
      <c r="L33" s="284">
        <v>0</v>
      </c>
      <c r="M33" s="284">
        <v>0</v>
      </c>
      <c r="N33" s="284">
        <v>0</v>
      </c>
      <c r="O33" s="281">
        <f>SUM(O22,O28,O32)</f>
        <v>3250812</v>
      </c>
    </row>
    <row r="34" spans="2:15" ht="13.5" thickBot="1" x14ac:dyDescent="0.25">
      <c r="B34" s="229" t="s">
        <v>164</v>
      </c>
      <c r="C34" s="231">
        <v>39</v>
      </c>
      <c r="D34" s="231">
        <v>21</v>
      </c>
      <c r="E34" s="231">
        <v>23</v>
      </c>
      <c r="F34" s="231">
        <v>15</v>
      </c>
      <c r="G34" s="231">
        <v>31</v>
      </c>
      <c r="H34" s="282">
        <v>0</v>
      </c>
      <c r="I34" s="282">
        <v>0</v>
      </c>
      <c r="J34" s="282">
        <v>0</v>
      </c>
      <c r="K34" s="282">
        <v>0</v>
      </c>
      <c r="L34" s="282">
        <v>0</v>
      </c>
      <c r="M34" s="282">
        <v>0</v>
      </c>
      <c r="N34" s="282">
        <v>0</v>
      </c>
      <c r="O34" s="283">
        <f>SUM(C34:N34)</f>
        <v>129</v>
      </c>
    </row>
    <row r="35" spans="2:15" ht="14.25" x14ac:dyDescent="0.2">
      <c r="E35" s="1"/>
      <c r="I35" s="57"/>
      <c r="J35" s="57"/>
      <c r="K35" s="57"/>
    </row>
  </sheetData>
  <sheetProtection algorithmName="SHA-512" hashValue="V+XG3Ne2VAluG6iKXfjAA/3V28PF/m52cKCfnLkBprYLs96pKQJiv/Q5xEn2f0dd2XFoXeKmFGz6aOI3iEH92g==" saltValue="YKTTlXSp979QMhgpYY6Pjw==" spinCount="100000" sheet="1" formatCells="0" formatColumns="0" formatRows="0" insertColumns="0" insertRows="0" insertHyperlinks="0" deleteColumns="0" deleteRows="0" sort="0" autoFilter="0" pivotTables="0"/>
  <mergeCells count="3">
    <mergeCell ref="A6:P7"/>
    <mergeCell ref="A8:P9"/>
    <mergeCell ref="C11:N1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3DDF-9C87-43EF-A1F2-BED3F95F1424}">
  <dimension ref="A1:Q47"/>
  <sheetViews>
    <sheetView showGridLines="0" zoomScale="150" zoomScaleNormal="150" workbookViewId="0">
      <selection activeCell="R19" sqref="R19"/>
    </sheetView>
  </sheetViews>
  <sheetFormatPr baseColWidth="10" defaultRowHeight="12.75" x14ac:dyDescent="0.2"/>
  <cols>
    <col min="2" max="2" width="9.140625" customWidth="1"/>
    <col min="3" max="3" width="13.42578125" customWidth="1"/>
    <col min="4" max="15" width="7.42578125" customWidth="1"/>
  </cols>
  <sheetData>
    <row r="1" spans="1:17" ht="14.25" x14ac:dyDescent="0.2">
      <c r="G1" s="29"/>
      <c r="H1" s="29"/>
      <c r="I1" s="29"/>
      <c r="J1" s="57"/>
    </row>
    <row r="2" spans="1:17" ht="14.25" x14ac:dyDescent="0.2">
      <c r="G2" s="29"/>
      <c r="H2" s="29"/>
      <c r="I2" s="29"/>
      <c r="J2" s="57"/>
    </row>
    <row r="3" spans="1:17" ht="14.25" x14ac:dyDescent="0.2">
      <c r="G3" s="29"/>
      <c r="H3" s="29"/>
      <c r="I3" s="29"/>
      <c r="J3" s="57"/>
    </row>
    <row r="4" spans="1:17" ht="14.25" customHeight="1" x14ac:dyDescent="0.2">
      <c r="A4" s="358" t="s">
        <v>54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</row>
    <row r="5" spans="1:17" ht="9.9499999999999993" customHeight="1" x14ac:dyDescent="0.2">
      <c r="A5" s="358"/>
      <c r="B5" s="358"/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8"/>
    </row>
    <row r="6" spans="1:17" ht="12.95" customHeight="1" x14ac:dyDescent="0.2">
      <c r="A6" s="358" t="s">
        <v>219</v>
      </c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</row>
    <row r="7" spans="1:17" ht="12.95" customHeight="1" x14ac:dyDescent="0.2">
      <c r="A7" s="358"/>
      <c r="B7" s="358"/>
      <c r="C7" s="358"/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</row>
    <row r="8" spans="1:17" ht="12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5" thickBot="1" x14ac:dyDescent="0.25">
      <c r="A9" s="21"/>
      <c r="B9" s="21"/>
      <c r="C9" s="21"/>
      <c r="D9" s="21"/>
      <c r="E9" s="21"/>
      <c r="F9" s="21"/>
      <c r="G9" s="57"/>
      <c r="H9" s="57"/>
      <c r="I9" s="57"/>
      <c r="J9" s="57"/>
    </row>
    <row r="10" spans="1:17" ht="15" customHeight="1" thickBot="1" x14ac:dyDescent="0.25">
      <c r="A10" s="30"/>
      <c r="B10" s="30"/>
      <c r="D10" s="372" t="s">
        <v>4</v>
      </c>
      <c r="E10" s="373"/>
      <c r="F10" s="373"/>
      <c r="G10" s="373"/>
      <c r="H10" s="373"/>
      <c r="I10" s="373"/>
      <c r="J10" s="373"/>
      <c r="K10" s="373"/>
      <c r="L10" s="373"/>
      <c r="M10" s="373"/>
      <c r="N10" s="373"/>
      <c r="O10" s="374"/>
    </row>
    <row r="11" spans="1:17" ht="13.5" thickBot="1" x14ac:dyDescent="0.25">
      <c r="A11" s="210"/>
      <c r="B11" s="210"/>
      <c r="C11" s="212" t="s">
        <v>64</v>
      </c>
      <c r="D11" s="213" t="s">
        <v>146</v>
      </c>
      <c r="E11" s="218" t="s">
        <v>147</v>
      </c>
      <c r="F11" s="218" t="s">
        <v>148</v>
      </c>
      <c r="G11" s="218" t="s">
        <v>149</v>
      </c>
      <c r="H11" s="218" t="s">
        <v>150</v>
      </c>
      <c r="I11" s="218" t="s">
        <v>151</v>
      </c>
      <c r="J11" s="218" t="s">
        <v>152</v>
      </c>
      <c r="K11" s="218" t="s">
        <v>153</v>
      </c>
      <c r="L11" s="218" t="s">
        <v>154</v>
      </c>
      <c r="M11" s="218" t="s">
        <v>155</v>
      </c>
      <c r="N11" s="218" t="s">
        <v>156</v>
      </c>
      <c r="O11" s="218" t="s">
        <v>157</v>
      </c>
      <c r="P11" s="219" t="s">
        <v>9</v>
      </c>
    </row>
    <row r="12" spans="1:17" x14ac:dyDescent="0.2">
      <c r="A12" s="210"/>
      <c r="B12" s="210"/>
      <c r="C12" s="216" t="s">
        <v>137</v>
      </c>
      <c r="D12" s="271">
        <v>423515</v>
      </c>
      <c r="E12" s="214">
        <v>178289</v>
      </c>
      <c r="F12" s="255">
        <v>61902</v>
      </c>
      <c r="G12" s="285">
        <v>0</v>
      </c>
      <c r="H12" s="255">
        <v>44338</v>
      </c>
      <c r="I12" s="255">
        <v>0</v>
      </c>
      <c r="J12" s="255">
        <v>0</v>
      </c>
      <c r="K12" s="255">
        <v>0</v>
      </c>
      <c r="L12" s="255">
        <v>0</v>
      </c>
      <c r="M12" s="255">
        <v>0</v>
      </c>
      <c r="N12" s="255">
        <v>0</v>
      </c>
      <c r="O12" s="255">
        <v>0</v>
      </c>
      <c r="P12" s="256">
        <f>SUM(D12:O12)</f>
        <v>708044</v>
      </c>
    </row>
    <row r="13" spans="1:17" x14ac:dyDescent="0.2">
      <c r="A13" s="211"/>
      <c r="B13" s="211"/>
      <c r="C13" s="216" t="s">
        <v>60</v>
      </c>
      <c r="D13" s="272">
        <v>22880</v>
      </c>
      <c r="E13" s="215">
        <v>0</v>
      </c>
      <c r="F13" s="257">
        <v>0</v>
      </c>
      <c r="G13" s="285">
        <v>0</v>
      </c>
      <c r="H13" s="257">
        <v>0</v>
      </c>
      <c r="I13" s="257">
        <v>0</v>
      </c>
      <c r="J13" s="257">
        <v>0</v>
      </c>
      <c r="K13" s="257">
        <v>0</v>
      </c>
      <c r="L13" s="257">
        <v>0</v>
      </c>
      <c r="M13" s="257">
        <v>0</v>
      </c>
      <c r="N13" s="257">
        <v>0</v>
      </c>
      <c r="O13" s="257">
        <v>0</v>
      </c>
      <c r="P13" s="258">
        <f>SUM(D13:O13)</f>
        <v>22880</v>
      </c>
    </row>
    <row r="14" spans="1:17" x14ac:dyDescent="0.2">
      <c r="A14" s="210"/>
      <c r="B14" s="210"/>
      <c r="C14" s="216" t="s">
        <v>244</v>
      </c>
      <c r="D14" s="272">
        <v>0</v>
      </c>
      <c r="E14" s="215">
        <v>0</v>
      </c>
      <c r="F14" s="257">
        <v>0</v>
      </c>
      <c r="G14" s="285">
        <v>0</v>
      </c>
      <c r="H14" s="257">
        <v>9500</v>
      </c>
      <c r="I14" s="257">
        <v>0</v>
      </c>
      <c r="J14" s="257">
        <v>0</v>
      </c>
      <c r="K14" s="257">
        <v>0</v>
      </c>
      <c r="L14" s="257">
        <v>0</v>
      </c>
      <c r="M14" s="257">
        <v>0</v>
      </c>
      <c r="N14" s="257">
        <v>0</v>
      </c>
      <c r="O14" s="257">
        <v>0</v>
      </c>
      <c r="P14" s="258">
        <f>SUM(D14:O14)</f>
        <v>9500</v>
      </c>
    </row>
    <row r="15" spans="1:17" x14ac:dyDescent="0.2">
      <c r="A15" s="210"/>
      <c r="B15" s="210"/>
      <c r="C15" s="216" t="s">
        <v>136</v>
      </c>
      <c r="D15" s="272">
        <v>142867</v>
      </c>
      <c r="E15" s="215">
        <v>47700</v>
      </c>
      <c r="F15" s="257">
        <v>0</v>
      </c>
      <c r="G15" s="285">
        <v>0</v>
      </c>
      <c r="H15" s="257">
        <v>0</v>
      </c>
      <c r="I15" s="257">
        <v>0</v>
      </c>
      <c r="J15" s="257">
        <v>0</v>
      </c>
      <c r="K15" s="257">
        <v>0</v>
      </c>
      <c r="L15" s="257">
        <v>0</v>
      </c>
      <c r="M15" s="257">
        <v>0</v>
      </c>
      <c r="N15" s="257">
        <v>0</v>
      </c>
      <c r="O15" s="257">
        <v>0</v>
      </c>
      <c r="P15" s="258">
        <f>SUM(D15:O15)</f>
        <v>190567</v>
      </c>
    </row>
    <row r="16" spans="1:17" x14ac:dyDescent="0.2">
      <c r="A16" s="210"/>
      <c r="B16" s="210"/>
      <c r="C16" s="216" t="s">
        <v>61</v>
      </c>
      <c r="D16" s="272">
        <v>93730</v>
      </c>
      <c r="E16" s="215">
        <v>30000</v>
      </c>
      <c r="F16" s="257">
        <v>90866</v>
      </c>
      <c r="G16" s="285">
        <v>0</v>
      </c>
      <c r="H16" s="257">
        <v>23652</v>
      </c>
      <c r="I16" s="257">
        <v>0</v>
      </c>
      <c r="J16" s="257">
        <v>0</v>
      </c>
      <c r="K16" s="257">
        <v>0</v>
      </c>
      <c r="L16" s="257">
        <v>0</v>
      </c>
      <c r="M16" s="257">
        <v>0</v>
      </c>
      <c r="N16" s="257">
        <v>0</v>
      </c>
      <c r="O16" s="257">
        <v>0</v>
      </c>
      <c r="P16" s="258">
        <f>SUM(D16:O16)</f>
        <v>238248</v>
      </c>
    </row>
    <row r="17" spans="1:16" x14ac:dyDescent="0.2">
      <c r="A17" s="210"/>
      <c r="B17" s="210"/>
      <c r="C17" s="216" t="s">
        <v>200</v>
      </c>
      <c r="D17" s="272">
        <v>0</v>
      </c>
      <c r="E17" s="215">
        <v>0</v>
      </c>
      <c r="F17" s="257">
        <v>0</v>
      </c>
      <c r="G17" s="285">
        <v>34440</v>
      </c>
      <c r="H17" s="257">
        <v>42078</v>
      </c>
      <c r="I17" s="257">
        <v>0</v>
      </c>
      <c r="J17" s="257">
        <v>0</v>
      </c>
      <c r="K17" s="257">
        <v>0</v>
      </c>
      <c r="L17" s="257">
        <v>0</v>
      </c>
      <c r="M17" s="257">
        <v>0</v>
      </c>
      <c r="N17" s="257">
        <v>0</v>
      </c>
      <c r="O17" s="257">
        <v>0</v>
      </c>
      <c r="P17" s="258">
        <f>SUM(D17:O17)</f>
        <v>76518</v>
      </c>
    </row>
    <row r="18" spans="1:16" x14ac:dyDescent="0.2">
      <c r="A18" s="210"/>
      <c r="B18" s="210"/>
      <c r="C18" s="216" t="s">
        <v>159</v>
      </c>
      <c r="D18" s="272">
        <v>0</v>
      </c>
      <c r="E18" s="215">
        <v>22618</v>
      </c>
      <c r="F18" s="257">
        <v>0</v>
      </c>
      <c r="G18" s="285">
        <v>0</v>
      </c>
      <c r="H18" s="257">
        <v>0</v>
      </c>
      <c r="I18" s="257">
        <v>0</v>
      </c>
      <c r="J18" s="257">
        <v>0</v>
      </c>
      <c r="K18" s="257">
        <v>0</v>
      </c>
      <c r="L18" s="257">
        <v>0</v>
      </c>
      <c r="M18" s="257">
        <v>0</v>
      </c>
      <c r="N18" s="257">
        <v>0</v>
      </c>
      <c r="O18" s="257">
        <v>0</v>
      </c>
      <c r="P18" s="258">
        <f>SUM(D18:O18)</f>
        <v>22618</v>
      </c>
    </row>
    <row r="19" spans="1:16" x14ac:dyDescent="0.2">
      <c r="A19" s="210"/>
      <c r="B19" s="210"/>
      <c r="C19" s="216" t="s">
        <v>138</v>
      </c>
      <c r="D19" s="272">
        <v>54570</v>
      </c>
      <c r="E19" s="215">
        <v>0</v>
      </c>
      <c r="F19" s="257">
        <v>0</v>
      </c>
      <c r="G19" s="285">
        <v>0</v>
      </c>
      <c r="H19" s="257">
        <v>0</v>
      </c>
      <c r="I19" s="257">
        <v>0</v>
      </c>
      <c r="J19" s="257">
        <v>0</v>
      </c>
      <c r="K19" s="257">
        <v>0</v>
      </c>
      <c r="L19" s="257">
        <v>0</v>
      </c>
      <c r="M19" s="257">
        <v>0</v>
      </c>
      <c r="N19" s="257">
        <v>0</v>
      </c>
      <c r="O19" s="257">
        <v>0</v>
      </c>
      <c r="P19" s="258">
        <f>SUM(D19:O19)</f>
        <v>54570</v>
      </c>
    </row>
    <row r="20" spans="1:16" x14ac:dyDescent="0.2">
      <c r="A20" s="210"/>
      <c r="B20" s="210"/>
      <c r="C20" s="216" t="s">
        <v>122</v>
      </c>
      <c r="D20" s="272">
        <v>48963</v>
      </c>
      <c r="E20" s="215">
        <v>73044</v>
      </c>
      <c r="F20" s="257">
        <v>65510</v>
      </c>
      <c r="G20" s="285">
        <v>51359</v>
      </c>
      <c r="H20" s="257">
        <v>171495</v>
      </c>
      <c r="I20" s="257">
        <v>0</v>
      </c>
      <c r="J20" s="257">
        <v>0</v>
      </c>
      <c r="K20" s="257">
        <v>0</v>
      </c>
      <c r="L20" s="257">
        <v>0</v>
      </c>
      <c r="M20" s="257">
        <v>0</v>
      </c>
      <c r="N20" s="257">
        <v>0</v>
      </c>
      <c r="O20" s="257">
        <v>0</v>
      </c>
      <c r="P20" s="258">
        <f>SUM(D20:O20)</f>
        <v>410371</v>
      </c>
    </row>
    <row r="21" spans="1:16" x14ac:dyDescent="0.2">
      <c r="A21" s="210"/>
      <c r="B21" s="210"/>
      <c r="C21" s="216" t="s">
        <v>143</v>
      </c>
      <c r="D21" s="272">
        <v>26252</v>
      </c>
      <c r="E21" s="215">
        <v>28300</v>
      </c>
      <c r="F21" s="257">
        <v>0</v>
      </c>
      <c r="G21" s="285">
        <v>0</v>
      </c>
      <c r="H21" s="257">
        <v>11997</v>
      </c>
      <c r="I21" s="257">
        <v>0</v>
      </c>
      <c r="J21" s="257">
        <v>0</v>
      </c>
      <c r="K21" s="257">
        <v>0</v>
      </c>
      <c r="L21" s="257">
        <v>0</v>
      </c>
      <c r="M21" s="257">
        <v>0</v>
      </c>
      <c r="N21" s="257">
        <v>0</v>
      </c>
      <c r="O21" s="257">
        <v>0</v>
      </c>
      <c r="P21" s="258">
        <f>SUM(D21:O21)</f>
        <v>66549</v>
      </c>
    </row>
    <row r="22" spans="1:16" x14ac:dyDescent="0.2">
      <c r="A22" s="210"/>
      <c r="B22" s="210"/>
      <c r="C22" s="216" t="s">
        <v>182</v>
      </c>
      <c r="D22" s="272">
        <v>0</v>
      </c>
      <c r="E22" s="215">
        <v>0</v>
      </c>
      <c r="F22" s="257">
        <v>51920</v>
      </c>
      <c r="G22" s="285">
        <v>0</v>
      </c>
      <c r="H22" s="257">
        <v>0</v>
      </c>
      <c r="I22" s="257">
        <v>0</v>
      </c>
      <c r="J22" s="257">
        <v>0</v>
      </c>
      <c r="K22" s="257">
        <v>0</v>
      </c>
      <c r="L22" s="257">
        <v>0</v>
      </c>
      <c r="M22" s="257">
        <v>0</v>
      </c>
      <c r="N22" s="257">
        <v>0</v>
      </c>
      <c r="O22" s="257">
        <v>0</v>
      </c>
      <c r="P22" s="258">
        <f>SUM(D22:O22)</f>
        <v>51920</v>
      </c>
    </row>
    <row r="23" spans="1:16" x14ac:dyDescent="0.2">
      <c r="A23" s="210"/>
      <c r="B23" s="210"/>
      <c r="C23" s="216" t="s">
        <v>181</v>
      </c>
      <c r="D23" s="272">
        <v>0</v>
      </c>
      <c r="E23" s="215">
        <v>0</v>
      </c>
      <c r="F23" s="257">
        <v>6750</v>
      </c>
      <c r="G23" s="285">
        <v>0</v>
      </c>
      <c r="H23" s="257">
        <v>0</v>
      </c>
      <c r="I23" s="257">
        <v>0</v>
      </c>
      <c r="J23" s="257">
        <v>0</v>
      </c>
      <c r="K23" s="257">
        <v>0</v>
      </c>
      <c r="L23" s="257">
        <v>0</v>
      </c>
      <c r="M23" s="257">
        <v>0</v>
      </c>
      <c r="N23" s="257">
        <v>0</v>
      </c>
      <c r="O23" s="257">
        <v>0</v>
      </c>
      <c r="P23" s="258">
        <f>SUM(D23:O23)</f>
        <v>6750</v>
      </c>
    </row>
    <row r="24" spans="1:16" x14ac:dyDescent="0.2">
      <c r="A24" s="210"/>
      <c r="B24" s="210"/>
      <c r="C24" s="216" t="s">
        <v>233</v>
      </c>
      <c r="D24" s="272">
        <v>0</v>
      </c>
      <c r="E24" s="215">
        <v>0</v>
      </c>
      <c r="F24" s="257">
        <v>0</v>
      </c>
      <c r="G24" s="285">
        <v>0</v>
      </c>
      <c r="H24" s="257">
        <v>53760</v>
      </c>
      <c r="I24" s="257">
        <v>0</v>
      </c>
      <c r="J24" s="257">
        <v>0</v>
      </c>
      <c r="K24" s="257">
        <v>0</v>
      </c>
      <c r="L24" s="257">
        <v>0</v>
      </c>
      <c r="M24" s="257">
        <v>0</v>
      </c>
      <c r="N24" s="257">
        <v>0</v>
      </c>
      <c r="O24" s="257">
        <v>0</v>
      </c>
      <c r="P24" s="258">
        <f>SUM(D24:O24)</f>
        <v>53760</v>
      </c>
    </row>
    <row r="25" spans="1:16" x14ac:dyDescent="0.2">
      <c r="A25" s="210"/>
      <c r="B25" s="210"/>
      <c r="C25" s="217" t="s">
        <v>144</v>
      </c>
      <c r="D25" s="272">
        <v>17352</v>
      </c>
      <c r="E25" s="215">
        <v>0</v>
      </c>
      <c r="F25" s="257">
        <v>0</v>
      </c>
      <c r="G25" s="285">
        <v>0</v>
      </c>
      <c r="H25" s="257">
        <v>19480</v>
      </c>
      <c r="I25" s="257">
        <v>0</v>
      </c>
      <c r="J25" s="257">
        <v>0</v>
      </c>
      <c r="K25" s="257">
        <v>0</v>
      </c>
      <c r="L25" s="257">
        <v>0</v>
      </c>
      <c r="M25" s="257">
        <v>0</v>
      </c>
      <c r="N25" s="257">
        <v>0</v>
      </c>
      <c r="O25" s="257">
        <v>0</v>
      </c>
      <c r="P25" s="258">
        <f>SUM(D25:O25)</f>
        <v>36832</v>
      </c>
    </row>
    <row r="26" spans="1:16" x14ac:dyDescent="0.2">
      <c r="A26" s="210"/>
      <c r="B26" s="210"/>
      <c r="C26" s="217" t="s">
        <v>141</v>
      </c>
      <c r="D26" s="272">
        <v>29112</v>
      </c>
      <c r="E26" s="215">
        <v>0</v>
      </c>
      <c r="F26" s="257">
        <v>0</v>
      </c>
      <c r="G26" s="285">
        <v>0</v>
      </c>
      <c r="H26" s="257">
        <v>37409</v>
      </c>
      <c r="I26" s="257">
        <v>0</v>
      </c>
      <c r="J26" s="257">
        <v>0</v>
      </c>
      <c r="K26" s="257">
        <v>0</v>
      </c>
      <c r="L26" s="257">
        <v>0</v>
      </c>
      <c r="M26" s="257">
        <v>0</v>
      </c>
      <c r="N26" s="257">
        <v>0</v>
      </c>
      <c r="O26" s="257">
        <v>0</v>
      </c>
      <c r="P26" s="258">
        <f>SUM(D26:O26)</f>
        <v>66521</v>
      </c>
    </row>
    <row r="27" spans="1:16" x14ac:dyDescent="0.2">
      <c r="A27" s="210"/>
      <c r="B27" s="210"/>
      <c r="C27" s="217" t="s">
        <v>134</v>
      </c>
      <c r="D27" s="272">
        <v>11000</v>
      </c>
      <c r="E27" s="215">
        <v>11000</v>
      </c>
      <c r="F27" s="257">
        <v>28000</v>
      </c>
      <c r="G27" s="285">
        <v>13498</v>
      </c>
      <c r="H27" s="257">
        <v>10000</v>
      </c>
      <c r="I27" s="257">
        <v>0</v>
      </c>
      <c r="J27" s="257">
        <v>0</v>
      </c>
      <c r="K27" s="257">
        <v>0</v>
      </c>
      <c r="L27" s="257">
        <v>0</v>
      </c>
      <c r="M27" s="257">
        <v>0</v>
      </c>
      <c r="N27" s="257">
        <v>0</v>
      </c>
      <c r="O27" s="257">
        <v>0</v>
      </c>
      <c r="P27" s="258">
        <f>SUM(D27:O27)</f>
        <v>73498</v>
      </c>
    </row>
    <row r="28" spans="1:16" x14ac:dyDescent="0.2">
      <c r="A28" s="210"/>
      <c r="B28" s="210"/>
      <c r="C28" s="217" t="s">
        <v>131</v>
      </c>
      <c r="D28" s="272">
        <v>20927</v>
      </c>
      <c r="E28" s="215">
        <v>48424</v>
      </c>
      <c r="F28" s="257">
        <v>22615</v>
      </c>
      <c r="G28" s="285">
        <v>0</v>
      </c>
      <c r="H28" s="257">
        <v>0</v>
      </c>
      <c r="I28" s="257">
        <v>0</v>
      </c>
      <c r="J28" s="257">
        <v>0</v>
      </c>
      <c r="K28" s="257">
        <v>0</v>
      </c>
      <c r="L28" s="257">
        <v>0</v>
      </c>
      <c r="M28" s="257">
        <v>0</v>
      </c>
      <c r="N28" s="257">
        <v>0</v>
      </c>
      <c r="O28" s="257">
        <v>0</v>
      </c>
      <c r="P28" s="258">
        <f>SUM(D28:O28)</f>
        <v>91966</v>
      </c>
    </row>
    <row r="29" spans="1:16" x14ac:dyDescent="0.2">
      <c r="A29" s="210"/>
      <c r="B29" s="210"/>
      <c r="C29" s="217" t="s">
        <v>140</v>
      </c>
      <c r="D29" s="272">
        <v>55770</v>
      </c>
      <c r="E29" s="215">
        <v>0</v>
      </c>
      <c r="F29" s="257">
        <v>0</v>
      </c>
      <c r="G29" s="285">
        <v>0</v>
      </c>
      <c r="H29" s="257">
        <v>0</v>
      </c>
      <c r="I29" s="257">
        <v>0</v>
      </c>
      <c r="J29" s="257">
        <v>0</v>
      </c>
      <c r="K29" s="257">
        <v>0</v>
      </c>
      <c r="L29" s="257">
        <v>0</v>
      </c>
      <c r="M29" s="257">
        <v>0</v>
      </c>
      <c r="N29" s="257">
        <v>0</v>
      </c>
      <c r="O29" s="257">
        <v>0</v>
      </c>
      <c r="P29" s="258">
        <f>SUM(D29:O29)</f>
        <v>55770</v>
      </c>
    </row>
    <row r="30" spans="1:16" x14ac:dyDescent="0.2">
      <c r="A30" s="210"/>
      <c r="B30" s="210"/>
      <c r="C30" s="225" t="s">
        <v>202</v>
      </c>
      <c r="D30" s="272">
        <v>0</v>
      </c>
      <c r="E30" s="215">
        <v>0</v>
      </c>
      <c r="F30" s="257">
        <v>0</v>
      </c>
      <c r="G30" s="285">
        <v>10000</v>
      </c>
      <c r="H30" s="257">
        <v>0</v>
      </c>
      <c r="I30" s="257">
        <v>0</v>
      </c>
      <c r="J30" s="257">
        <v>0</v>
      </c>
      <c r="K30" s="257">
        <v>0</v>
      </c>
      <c r="L30" s="257">
        <v>0</v>
      </c>
      <c r="M30" s="257">
        <v>0</v>
      </c>
      <c r="N30" s="257">
        <v>0</v>
      </c>
      <c r="O30" s="257">
        <v>0</v>
      </c>
      <c r="P30" s="258">
        <f>SUM(D30:O30)</f>
        <v>10000</v>
      </c>
    </row>
    <row r="31" spans="1:16" x14ac:dyDescent="0.2">
      <c r="A31" s="210"/>
      <c r="B31" s="210"/>
      <c r="C31" s="217" t="s">
        <v>142</v>
      </c>
      <c r="D31" s="272">
        <v>29086</v>
      </c>
      <c r="E31" s="215">
        <v>0</v>
      </c>
      <c r="F31" s="257">
        <v>0</v>
      </c>
      <c r="G31" s="285">
        <v>0</v>
      </c>
      <c r="H31" s="257">
        <v>0</v>
      </c>
      <c r="I31" s="257">
        <v>0</v>
      </c>
      <c r="J31" s="257">
        <v>0</v>
      </c>
      <c r="K31" s="257">
        <v>0</v>
      </c>
      <c r="L31" s="257">
        <v>0</v>
      </c>
      <c r="M31" s="257">
        <v>0</v>
      </c>
      <c r="N31" s="257">
        <v>0</v>
      </c>
      <c r="O31" s="257">
        <v>0</v>
      </c>
      <c r="P31" s="258">
        <f>SUM(D31:O31)</f>
        <v>29086</v>
      </c>
    </row>
    <row r="32" spans="1:16" x14ac:dyDescent="0.2">
      <c r="A32" s="210"/>
      <c r="B32" s="210"/>
      <c r="C32" s="217" t="s">
        <v>120</v>
      </c>
      <c r="D32" s="272">
        <v>20338</v>
      </c>
      <c r="E32" s="215">
        <v>0</v>
      </c>
      <c r="F32" s="257">
        <v>34274</v>
      </c>
      <c r="G32" s="285">
        <v>0</v>
      </c>
      <c r="H32" s="257">
        <v>39803</v>
      </c>
      <c r="I32" s="257">
        <v>0</v>
      </c>
      <c r="J32" s="257">
        <v>0</v>
      </c>
      <c r="K32" s="257">
        <v>0</v>
      </c>
      <c r="L32" s="257">
        <v>0</v>
      </c>
      <c r="M32" s="257">
        <v>0</v>
      </c>
      <c r="N32" s="257">
        <v>0</v>
      </c>
      <c r="O32" s="257">
        <v>0</v>
      </c>
      <c r="P32" s="258">
        <f>SUM(D32:O32)</f>
        <v>94415</v>
      </c>
    </row>
    <row r="33" spans="1:16" x14ac:dyDescent="0.2">
      <c r="A33" s="210"/>
      <c r="B33" s="210"/>
      <c r="C33" s="217" t="s">
        <v>145</v>
      </c>
      <c r="D33" s="272">
        <v>20680</v>
      </c>
      <c r="E33" s="215">
        <v>0</v>
      </c>
      <c r="F33" s="257">
        <v>18762</v>
      </c>
      <c r="G33" s="383">
        <v>0</v>
      </c>
      <c r="H33" s="257">
        <v>18859</v>
      </c>
      <c r="I33" s="257">
        <v>0</v>
      </c>
      <c r="J33" s="257">
        <v>0</v>
      </c>
      <c r="K33" s="257">
        <v>0</v>
      </c>
      <c r="L33" s="257">
        <v>0</v>
      </c>
      <c r="M33" s="257">
        <v>0</v>
      </c>
      <c r="N33" s="257">
        <v>0</v>
      </c>
      <c r="O33" s="257">
        <v>0</v>
      </c>
      <c r="P33" s="258">
        <f>SUM(D33:O33)</f>
        <v>58301</v>
      </c>
    </row>
    <row r="34" spans="1:16" x14ac:dyDescent="0.2">
      <c r="A34" s="210"/>
      <c r="B34" s="210"/>
      <c r="C34" s="223" t="s">
        <v>139</v>
      </c>
      <c r="D34" s="271">
        <v>71934</v>
      </c>
      <c r="E34" s="214">
        <v>0</v>
      </c>
      <c r="F34" s="255">
        <v>21855</v>
      </c>
      <c r="G34" s="285">
        <v>23051</v>
      </c>
      <c r="H34" s="255">
        <v>39407</v>
      </c>
      <c r="I34" s="255">
        <v>0</v>
      </c>
      <c r="J34" s="255">
        <v>0</v>
      </c>
      <c r="K34" s="255">
        <v>0</v>
      </c>
      <c r="L34" s="255">
        <v>0</v>
      </c>
      <c r="M34" s="255">
        <v>0</v>
      </c>
      <c r="N34" s="255">
        <v>0</v>
      </c>
      <c r="O34" s="255">
        <v>0</v>
      </c>
      <c r="P34" s="256">
        <f>SUM(D34:O34)</f>
        <v>156247</v>
      </c>
    </row>
    <row r="35" spans="1:16" ht="13.5" thickBot="1" x14ac:dyDescent="0.25">
      <c r="A35" s="210"/>
      <c r="B35" s="210"/>
      <c r="C35" s="382" t="s">
        <v>115</v>
      </c>
      <c r="D35" s="384">
        <v>115799</v>
      </c>
      <c r="E35" s="378">
        <v>139133</v>
      </c>
      <c r="F35" s="379">
        <v>170081</v>
      </c>
      <c r="G35" s="385">
        <v>97493</v>
      </c>
      <c r="H35" s="264">
        <v>45323</v>
      </c>
      <c r="I35" s="264">
        <v>0</v>
      </c>
      <c r="J35" s="264">
        <v>0</v>
      </c>
      <c r="K35" s="264">
        <v>0</v>
      </c>
      <c r="L35" s="264">
        <v>0</v>
      </c>
      <c r="M35" s="264">
        <v>0</v>
      </c>
      <c r="N35" s="264">
        <v>0</v>
      </c>
      <c r="O35" s="264">
        <v>0</v>
      </c>
      <c r="P35" s="265">
        <f>SUM(D35:O35)</f>
        <v>567829</v>
      </c>
    </row>
    <row r="36" spans="1:16" ht="13.5" thickBot="1" x14ac:dyDescent="0.25">
      <c r="C36" s="220" t="s">
        <v>9</v>
      </c>
      <c r="D36" s="221">
        <f>SUM(D12:D35)</f>
        <v>1204775</v>
      </c>
      <c r="E36" s="226">
        <f>SUM(E12:E35)</f>
        <v>578508</v>
      </c>
      <c r="F36" s="226">
        <f>SUM(F12:F35)</f>
        <v>572535</v>
      </c>
      <c r="G36" s="226">
        <f>SUM(G12:G35)</f>
        <v>229841</v>
      </c>
      <c r="H36" s="226">
        <f>SUM(H12:H35)</f>
        <v>567101</v>
      </c>
      <c r="I36" s="226">
        <f>SUM(I12:I35)</f>
        <v>0</v>
      </c>
      <c r="J36" s="226">
        <f>SUM(J12:J35)</f>
        <v>0</v>
      </c>
      <c r="K36" s="226">
        <f>SUM(K12:K35)</f>
        <v>0</v>
      </c>
      <c r="L36" s="226">
        <f>SUM(L12:L35)</f>
        <v>0</v>
      </c>
      <c r="M36" s="226">
        <f>SUM(M12:M35)</f>
        <v>0</v>
      </c>
      <c r="N36" s="226">
        <f>SUM(N12:N35)</f>
        <v>0</v>
      </c>
      <c r="O36" s="226">
        <f>SUM(O12:O35)</f>
        <v>0</v>
      </c>
      <c r="P36" s="273">
        <f t="shared" ref="P12:P36" si="0">SUM(D36:O36)</f>
        <v>3152760</v>
      </c>
    </row>
    <row r="37" spans="1:16" ht="14.25" x14ac:dyDescent="0.2">
      <c r="J37" s="57"/>
      <c r="K37" s="57"/>
      <c r="L37" s="57"/>
    </row>
    <row r="38" spans="1:16" ht="14.25" x14ac:dyDescent="0.2">
      <c r="J38" s="57"/>
      <c r="K38" s="57"/>
      <c r="L38" s="57"/>
    </row>
    <row r="39" spans="1:16" ht="14.25" x14ac:dyDescent="0.2">
      <c r="J39" s="57"/>
      <c r="K39" s="57"/>
      <c r="L39" s="57"/>
    </row>
    <row r="40" spans="1:16" ht="14.25" x14ac:dyDescent="0.2">
      <c r="J40" s="57"/>
      <c r="K40" s="57"/>
      <c r="L40" s="57"/>
    </row>
    <row r="41" spans="1:16" ht="14.25" x14ac:dyDescent="0.2">
      <c r="J41" s="57"/>
      <c r="K41" s="57"/>
      <c r="L41" s="57"/>
    </row>
    <row r="42" spans="1:16" ht="14.25" x14ac:dyDescent="0.2">
      <c r="J42" s="57"/>
      <c r="K42" s="57"/>
      <c r="L42" s="57"/>
    </row>
    <row r="43" spans="1:16" ht="14.25" x14ac:dyDescent="0.2">
      <c r="J43" s="57"/>
      <c r="K43" s="57"/>
      <c r="L43" s="57"/>
    </row>
    <row r="44" spans="1:16" ht="14.25" x14ac:dyDescent="0.2">
      <c r="J44" s="57"/>
      <c r="K44" s="57"/>
      <c r="L44" s="57"/>
    </row>
    <row r="45" spans="1:16" ht="14.25" x14ac:dyDescent="0.2">
      <c r="J45" s="57"/>
      <c r="K45" s="57"/>
      <c r="L45" s="57"/>
    </row>
    <row r="46" spans="1:16" ht="14.25" x14ac:dyDescent="0.2">
      <c r="J46" s="57"/>
      <c r="K46" s="57"/>
      <c r="L46" s="57"/>
    </row>
    <row r="47" spans="1:16" x14ac:dyDescent="0.2">
      <c r="E47" s="58"/>
    </row>
  </sheetData>
  <sheetProtection algorithmName="SHA-512" hashValue="5DAv+FpdRFnWjDwdUKPzISY3saDv91apm/bN8vpimfaXs8UvIInQuC/LlhtCB5gzunS9b62xln+Fi7D+vIWVmg==" saltValue="T2PR6jg9lTaWgle8h9Rhf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12:P35">
    <sortCondition ref="C11:C35"/>
  </sortState>
  <mergeCells count="3">
    <mergeCell ref="D10:O10"/>
    <mergeCell ref="A4:Q5"/>
    <mergeCell ref="A6:Q7"/>
  </mergeCells>
  <pageMargins left="0.7" right="0.7" top="0.75" bottom="0.75" header="0.3" footer="0.3"/>
  <pageSetup paperSize="9" scale="8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L19:L118"/>
  <sheetViews>
    <sheetView workbookViewId="0">
      <selection activeCell="I19" sqref="I19"/>
    </sheetView>
  </sheetViews>
  <sheetFormatPr baseColWidth="10" defaultRowHeight="12.75" x14ac:dyDescent="0.2"/>
  <cols>
    <col min="2" max="2" width="14.85546875" customWidth="1"/>
    <col min="4" max="4" width="10.5703125" customWidth="1"/>
    <col min="8" max="8" width="14.42578125" customWidth="1"/>
  </cols>
  <sheetData>
    <row r="19" spans="12:12" ht="12.75" customHeight="1" x14ac:dyDescent="0.2"/>
    <row r="24" spans="12:12" ht="12.75" customHeight="1" x14ac:dyDescent="0.2"/>
    <row r="25" spans="12:12" ht="12.75" customHeight="1" x14ac:dyDescent="0.2">
      <c r="L25" s="59"/>
    </row>
    <row r="26" spans="12:12" ht="12.75" customHeight="1" x14ac:dyDescent="0.2">
      <c r="L26" s="59"/>
    </row>
    <row r="27" spans="12:12" ht="12.75" customHeight="1" x14ac:dyDescent="0.2">
      <c r="L27" s="59"/>
    </row>
    <row r="28" spans="12:12" ht="12.75" customHeight="1" x14ac:dyDescent="0.2">
      <c r="L28" s="59"/>
    </row>
    <row r="29" spans="12:12" ht="12.75" customHeight="1" x14ac:dyDescent="0.2">
      <c r="L29" s="59"/>
    </row>
    <row r="30" spans="12:12" ht="12.75" customHeight="1" x14ac:dyDescent="0.2">
      <c r="L30" s="59"/>
    </row>
    <row r="31" spans="12:12" ht="12.75" customHeight="1" x14ac:dyDescent="0.2">
      <c r="L31" s="59"/>
    </row>
    <row r="32" spans="12:12" ht="12.75" customHeight="1" x14ac:dyDescent="0.2">
      <c r="L32" s="59"/>
    </row>
    <row r="33" spans="12:12" ht="12.75" customHeight="1" x14ac:dyDescent="0.2">
      <c r="L33" s="59"/>
    </row>
    <row r="34" spans="12:12" ht="12.75" customHeight="1" x14ac:dyDescent="0.2">
      <c r="L34" s="59"/>
    </row>
    <row r="35" spans="12:12" ht="12.75" customHeight="1" x14ac:dyDescent="0.2">
      <c r="L35" s="59"/>
    </row>
    <row r="36" spans="12:12" ht="12.75" customHeight="1" x14ac:dyDescent="0.2">
      <c r="L36" s="59"/>
    </row>
    <row r="37" spans="12:12" ht="12.75" customHeight="1" x14ac:dyDescent="0.2">
      <c r="L37" s="59"/>
    </row>
    <row r="38" spans="12:12" ht="12.75" customHeight="1" x14ac:dyDescent="0.2">
      <c r="L38" s="59"/>
    </row>
    <row r="39" spans="12:12" ht="12.75" customHeight="1" x14ac:dyDescent="0.2">
      <c r="L39" s="59"/>
    </row>
    <row r="40" spans="12:12" ht="12.75" customHeight="1" x14ac:dyDescent="0.2">
      <c r="L40" s="59"/>
    </row>
    <row r="41" spans="12:12" ht="12.75" customHeight="1" x14ac:dyDescent="0.2">
      <c r="L41" s="59"/>
    </row>
    <row r="42" spans="12:12" ht="12.75" customHeight="1" x14ac:dyDescent="0.2">
      <c r="L42" s="59"/>
    </row>
    <row r="43" spans="12:12" ht="12.75" customHeight="1" x14ac:dyDescent="0.2">
      <c r="L43" s="59"/>
    </row>
    <row r="44" spans="12:12" ht="12.75" customHeight="1" x14ac:dyDescent="0.2">
      <c r="L44" s="59"/>
    </row>
    <row r="45" spans="12:12" ht="12.75" customHeight="1" x14ac:dyDescent="0.2">
      <c r="L45" s="59"/>
    </row>
    <row r="46" spans="12:12" ht="12.75" customHeight="1" x14ac:dyDescent="0.2">
      <c r="L46" s="59"/>
    </row>
    <row r="47" spans="12:12" ht="12.75" customHeight="1" x14ac:dyDescent="0.2">
      <c r="L47" s="59"/>
    </row>
    <row r="48" spans="12:12" ht="12.75" customHeight="1" x14ac:dyDescent="0.2">
      <c r="L48" s="59"/>
    </row>
    <row r="49" spans="12:12" ht="12.75" customHeight="1" x14ac:dyDescent="0.2">
      <c r="L49" s="59"/>
    </row>
    <row r="50" spans="12:12" ht="12.75" customHeight="1" x14ac:dyDescent="0.2">
      <c r="L50" s="59"/>
    </row>
    <row r="51" spans="12:12" ht="12.75" customHeight="1" x14ac:dyDescent="0.2">
      <c r="L51" s="59"/>
    </row>
    <row r="52" spans="12:12" ht="20.100000000000001" customHeight="1" x14ac:dyDescent="0.2">
      <c r="L52" s="59"/>
    </row>
    <row r="53" spans="12:12" ht="12.95" customHeight="1" x14ac:dyDescent="0.2">
      <c r="L53" s="59"/>
    </row>
    <row r="54" spans="12:12" ht="12.95" customHeight="1" x14ac:dyDescent="0.2">
      <c r="L54" s="59"/>
    </row>
    <row r="55" spans="12:12" ht="12.95" customHeight="1" x14ac:dyDescent="0.2">
      <c r="L55" s="59"/>
    </row>
    <row r="56" spans="12:12" ht="12.95" customHeight="1" x14ac:dyDescent="0.2">
      <c r="L56" s="59"/>
    </row>
    <row r="57" spans="12:12" ht="12.95" customHeight="1" x14ac:dyDescent="0.2">
      <c r="L57" s="59"/>
    </row>
    <row r="58" spans="12:12" ht="12.95" customHeight="1" x14ac:dyDescent="0.2"/>
    <row r="59" spans="12:12" ht="12.95" customHeight="1" x14ac:dyDescent="0.2"/>
    <row r="60" spans="12:12" ht="12.95" customHeight="1" x14ac:dyDescent="0.2"/>
    <row r="61" spans="12:12" ht="12.95" customHeight="1" x14ac:dyDescent="0.2"/>
    <row r="62" spans="12:12" ht="12.95" customHeight="1" x14ac:dyDescent="0.2"/>
    <row r="63" spans="12:12" ht="12.95" customHeight="1" x14ac:dyDescent="0.2"/>
    <row r="64" spans="12:1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</sheetData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F44BDB-98A2-4A9C-9E75-B0E5DA0B7D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CARATULA</vt:lpstr>
      <vt:lpstr>GRAFICO</vt:lpstr>
      <vt:lpstr>EXPORTADO</vt:lpstr>
      <vt:lpstr>IMPORTADO</vt:lpstr>
      <vt:lpstr>TOTAL MENSUAL</vt:lpstr>
      <vt:lpstr>EMBARQUES MENSUAL</vt:lpstr>
      <vt:lpstr>PRODUCTO-DESTINO</vt:lpstr>
      <vt:lpstr>TOTALES DESTINO</vt:lpstr>
      <vt:lpstr>OPERADORES</vt:lpstr>
      <vt:lpstr>MOV.  BUQUES</vt:lpstr>
      <vt:lpstr>OPERATORIA MENSUAL x GIRO</vt:lpstr>
      <vt:lpstr>TOTAL ANUAL EXP.</vt:lpstr>
      <vt:lpstr>TOTAL ANUAL IMP.</vt:lpstr>
      <vt:lpstr>TOTAL ANUAL x GIRO</vt:lpstr>
      <vt:lpstr>TOTAL ANUAL BUQUES</vt:lpstr>
      <vt:lpstr>TOTAL ANUAL MERCADERIAS</vt:lpstr>
      <vt:lpstr>TOTAL ANUAL DESTINOS</vt:lpstr>
      <vt:lpstr>Hoja2</vt:lpstr>
      <vt:lpstr>Hoja3</vt:lpstr>
    </vt:vector>
  </TitlesOfParts>
  <Company>CAMARA DE ACTIVIDADES PORTUARIAS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BONAURA</dc:creator>
  <cp:lastModifiedBy>Camara Portuaria</cp:lastModifiedBy>
  <cp:lastPrinted>2026-06-04T15:52:59Z</cp:lastPrinted>
  <dcterms:created xsi:type="dcterms:W3CDTF">2001-01-31T16:04:02Z</dcterms:created>
  <dcterms:modified xsi:type="dcterms:W3CDTF">2026-06-05T16:05:33Z</dcterms:modified>
</cp:coreProperties>
</file>